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<sst xmlns="http://schemas.openxmlformats.org/spreadsheetml/2006/main" count="53" uniqueCount="52">
  <si>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руб.</t>
  </si>
  <si>
    <t>Наименование</t>
  </si>
  <si>
    <t>% исполнения 
к первоначальному плану</t>
  </si>
  <si>
    <t>% исполнения 
к уточненому плану</t>
  </si>
  <si>
    <t>Сведения о фактически произведенных расходах по разделам и подразделам классификации расходов бюджета в сравнении с первоначально 
утвержденным решением о бюджете значениями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</si>
  <si>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</si>
  <si>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</si>
  <si>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</si>
  <si>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</si>
  <si>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</si>
  <si>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</si>
  <si>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</si>
  <si>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</si>
  <si>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</si>
  <si>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</si>
  <si>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</si>
  <si>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</si>
  <si>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</si>
  <si>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</si>
  <si>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</si>
  <si>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</si>
  <si>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</si>
  <si>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</si>
  <si>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</si>
  <si>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</si>
  <si>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</si>
  <si>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</si>
  <si>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</si>
  <si>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</si>
  <si>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</si>
  <si>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</t>
  </si>
  <si>
    <t>0800</t>
  </si>
  <si>
    <t>Культура</t>
  </si>
  <si>
    <t>0801</t>
  </si>
  <si>
    <t>ИТОГО:</t>
  </si>
  <si>
    <t>Сельское хозяйство и рыболовство</t>
  </si>
  <si>
    <t>0405</t>
  </si>
  <si>
    <t>Физическая культура и спорт</t>
  </si>
  <si>
    <t>Физическая культура</t>
  </si>
  <si>
    <t>1100</t>
  </si>
  <si>
    <t>Первоначальный 
план на 2022 год</t>
  </si>
  <si>
    <t>Исполнение 
за 2022 год</t>
  </si>
  <si>
    <t>Уточненый 
план 
на 2022 год</t>
  </si>
  <si>
    <t>Образование</t>
  </si>
  <si>
    <t>Профессиональная подготовка, переподготовка и повышение квалификации</t>
  </si>
  <si>
    <t>0700</t>
  </si>
  <si>
    <t>0705</t>
  </si>
  <si>
    <t>СОЦИАЛЬНАЯ ПОЛИТИКА</t>
  </si>
  <si>
    <t>Пенсионное обеспечение</t>
  </si>
  <si>
    <t>1000</t>
  </si>
  <si>
    <t>1001</t>
  </si>
  <si>
    <t>0,0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</si>
</sst>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1" fillId="35" borderId="5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33" fillId="37" borderId="5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8" fillId="39" borderId="17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5" borderId="19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9" fontId="0" fillId="0" borderId="0" applyFont="0" applyFill="0" applyBorder="0" applyAlignment="0" applyProtection="0"/>
    <xf numFmtId="0" fontId="43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49" borderId="23" xfId="0" applyNumberFormat="1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wrapText="1"/>
    </xf>
    <xf numFmtId="0" fontId="3" fillId="49" borderId="23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6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" fontId="47" fillId="0" borderId="23" xfId="0" applyNumberFormat="1" applyFont="1" applyBorder="1" applyAlignment="1">
      <alignment vertical="top"/>
    </xf>
    <xf numFmtId="172" fontId="47" fillId="0" borderId="23" xfId="0" applyNumberFormat="1" applyFont="1" applyBorder="1" applyAlignment="1">
      <alignment vertical="top"/>
    </xf>
    <xf numFmtId="4" fontId="46" fillId="0" borderId="23" xfId="0" applyNumberFormat="1" applyFont="1" applyBorder="1" applyAlignment="1">
      <alignment vertical="top"/>
    </xf>
    <xf numFmtId="172" fontId="46" fillId="0" borderId="23" xfId="0" applyNumberFormat="1" applyFont="1" applyBorder="1" applyAlignment="1">
      <alignment vertical="top"/>
    </xf>
    <xf numFmtId="0" fontId="46" fillId="0" borderId="23" xfId="0" applyFont="1" applyBorder="1" applyAlignment="1">
      <alignment horizontal="center" vertical="center" wrapText="1"/>
    </xf>
    <xf numFmtId="0" fontId="48" fillId="0" borderId="23" xfId="132" applyFont="1" applyBorder="1" applyAlignment="1">
      <alignment horizontal="center" vertical="center" wrapText="1"/>
      <protection/>
    </xf>
    <xf numFmtId="0" fontId="48" fillId="0" borderId="23" xfId="136" applyFont="1" applyBorder="1" applyAlignment="1">
      <alignment horizontal="justify" vertical="center" wrapText="1"/>
      <protection/>
    </xf>
    <xf numFmtId="49" fontId="48" fillId="0" borderId="23" xfId="136" applyNumberFormat="1" applyFont="1" applyBorder="1" applyAlignment="1">
      <alignment horizontal="center" vertical="center"/>
      <protection/>
    </xf>
    <xf numFmtId="0" fontId="49" fillId="0" borderId="23" xfId="136" applyFont="1" applyBorder="1" applyAlignment="1">
      <alignment horizontal="left" vertical="center" wrapText="1"/>
      <protection/>
    </xf>
    <xf numFmtId="49" fontId="49" fillId="0" borderId="23" xfId="136" applyNumberFormat="1" applyFont="1" applyBorder="1" applyAlignment="1">
      <alignment horizontal="center" vertical="center"/>
      <protection/>
    </xf>
    <xf numFmtId="0" fontId="49" fillId="0" borderId="23" xfId="137" applyFont="1" applyBorder="1" applyAlignment="1">
      <alignment horizontal="left" vertical="center" wrapText="1"/>
      <protection/>
    </xf>
    <xf numFmtId="49" fontId="49" fillId="0" borderId="23" xfId="137" applyNumberFormat="1" applyFont="1" applyBorder="1" applyAlignment="1">
      <alignment horizontal="center" vertical="center"/>
      <protection/>
    </xf>
    <xf numFmtId="0" fontId="49" fillId="0" borderId="23" xfId="137" applyFont="1" applyBorder="1" applyAlignment="1">
      <alignment horizontal="justify" vertical="center" wrapText="1"/>
      <protection/>
    </xf>
    <xf numFmtId="0" fontId="49" fillId="0" borderId="23" xfId="137" applyFont="1" applyFill="1" applyBorder="1" applyAlignment="1">
      <alignment horizontal="justify" vertical="center" wrapText="1"/>
      <protection/>
    </xf>
    <xf numFmtId="49" fontId="49" fillId="0" borderId="23" xfId="137" applyNumberFormat="1" applyFont="1" applyFill="1" applyBorder="1" applyAlignment="1">
      <alignment horizontal="center" vertical="center"/>
      <protection/>
    </xf>
    <xf numFmtId="0" fontId="48" fillId="0" borderId="23" xfId="137" applyFont="1" applyBorder="1" applyAlignment="1">
      <alignment horizontal="justify" vertical="center" wrapText="1"/>
      <protection/>
    </xf>
    <xf numFmtId="49" fontId="48" fillId="0" borderId="23" xfId="137" applyNumberFormat="1" applyFont="1" applyBorder="1" applyAlignment="1">
      <alignment horizontal="center" vertical="center"/>
      <protection/>
    </xf>
    <xf numFmtId="49" fontId="3" fillId="0" borderId="23" xfId="137" applyNumberFormat="1" applyFont="1" applyFill="1" applyBorder="1" applyAlignment="1">
      <alignment horizontal="left" vertical="center" wrapText="1" shrinkToFit="1"/>
      <protection/>
    </xf>
    <xf numFmtId="49" fontId="3" fillId="0" borderId="23" xfId="137" applyNumberFormat="1" applyFont="1" applyFill="1" applyBorder="1" applyAlignment="1">
      <alignment horizontal="center" vertical="center" wrapText="1"/>
      <protection/>
    </xf>
    <xf numFmtId="0" fontId="49" fillId="0" borderId="23" xfId="137" applyFont="1" applyBorder="1" applyAlignment="1">
      <alignment horizontal="center" vertical="center"/>
      <protection/>
    </xf>
    <xf numFmtId="0" fontId="47" fillId="0" borderId="23" xfId="0" applyFont="1" applyBorder="1" applyAlignment="1">
      <alignment vertical="top"/>
    </xf>
    <xf numFmtId="172" fontId="46" fillId="0" borderId="23" xfId="0" applyNumberFormat="1" applyFont="1" applyBorder="1" applyAlignment="1">
      <alignment horizontal="right" vertical="top"/>
    </xf>
    <xf numFmtId="172" fontId="47" fillId="0" borderId="23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49" fontId="2" fillId="0" borderId="24" xfId="137" applyNumberFormat="1" applyFont="1" applyBorder="1" applyAlignment="1">
      <alignment horizontal="left" wrapText="1" shrinkToFit="1"/>
      <protection/>
    </xf>
    <xf numFmtId="49" fontId="2" fillId="0" borderId="25" xfId="137" applyNumberFormat="1" applyFont="1" applyBorder="1" applyAlignment="1">
      <alignment horizontal="left" wrapText="1" shrinkToFit="1"/>
      <protection/>
    </xf>
    <xf numFmtId="0" fontId="46" fillId="0" borderId="0" xfId="0" applyFont="1" applyAlignment="1">
      <alignment horizontal="center" wrapText="1"/>
    </xf>
    <xf numFmtId="0" fontId="48" fillId="0" borderId="26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49" fontId="2" fillId="0" borderId="23" xfId="137" applyNumberFormat="1" applyFont="1" applyFill="1" applyBorder="1" applyAlignment="1">
      <alignment horizontal="center" vertical="center" wrapText="1"/>
      <protection/>
    </xf>
    <xf numFmtId="49" fontId="47" fillId="0" borderId="23" xfId="0" applyNumberFormat="1" applyFont="1" applyBorder="1" applyAlignment="1">
      <alignment horizontal="right" vertical="top"/>
    </xf>
    <xf numFmtId="49" fontId="46" fillId="0" borderId="23" xfId="0" applyNumberFormat="1" applyFont="1" applyBorder="1" applyAlignment="1">
      <alignment horizontal="right" vertical="top"/>
    </xf>
  </cellXfs>
  <cellStyles count="1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1 2" xfId="63"/>
    <cellStyle name="Акцент1 3" xfId="64"/>
    <cellStyle name="Акцент1 4" xfId="65"/>
    <cellStyle name="Акцент2" xfId="66"/>
    <cellStyle name="Акцент2 2" xfId="67"/>
    <cellStyle name="Акцент2 3" xfId="68"/>
    <cellStyle name="Акцент2 4" xfId="69"/>
    <cellStyle name="Акцент3" xfId="70"/>
    <cellStyle name="Акцент3 2" xfId="71"/>
    <cellStyle name="Акцент3 3" xfId="72"/>
    <cellStyle name="Акцент3 4" xfId="73"/>
    <cellStyle name="Акцент4" xfId="74"/>
    <cellStyle name="Акцент4 2" xfId="75"/>
    <cellStyle name="Акцент4 3" xfId="76"/>
    <cellStyle name="Акцент4 4" xfId="77"/>
    <cellStyle name="Акцент5" xfId="78"/>
    <cellStyle name="Акцент5 2" xfId="79"/>
    <cellStyle name="Акцент5 3" xfId="80"/>
    <cellStyle name="Акцент5 4" xfId="81"/>
    <cellStyle name="Акцент6" xfId="82"/>
    <cellStyle name="Акцент6 2" xfId="83"/>
    <cellStyle name="Акцент6 3" xfId="84"/>
    <cellStyle name="Акцент6 4" xfId="85"/>
    <cellStyle name="Ввод " xfId="86"/>
    <cellStyle name="Ввод  2" xfId="87"/>
    <cellStyle name="Ввод  3" xfId="88"/>
    <cellStyle name="Ввод  4" xfId="89"/>
    <cellStyle name="Вывод" xfId="90"/>
    <cellStyle name="Вывод 2" xfId="91"/>
    <cellStyle name="Вывод 3" xfId="92"/>
    <cellStyle name="Вывод 4" xfId="93"/>
    <cellStyle name="Вычисление" xfId="94"/>
    <cellStyle name="Вычисление 2" xfId="95"/>
    <cellStyle name="Вычисление 3" xfId="96"/>
    <cellStyle name="Вычисление 4" xfId="97"/>
    <cellStyle name="Currency" xfId="98"/>
    <cellStyle name="Currency [0]" xfId="99"/>
    <cellStyle name="Заголовок 1" xfId="100"/>
    <cellStyle name="Заголовок 1 2" xfId="101"/>
    <cellStyle name="Заголовок 1 3" xfId="102"/>
    <cellStyle name="Заголовок 1 4" xfId="103"/>
    <cellStyle name="Заголовок 2" xfId="104"/>
    <cellStyle name="Заголовок 2 2" xfId="105"/>
    <cellStyle name="Заголовок 2 3" xfId="106"/>
    <cellStyle name="Заголовок 2 4" xfId="107"/>
    <cellStyle name="Заголовок 3" xfId="108"/>
    <cellStyle name="Заголовок 3 2" xfId="109"/>
    <cellStyle name="Заголовок 3 3" xfId="110"/>
    <cellStyle name="Заголовок 3 4" xfId="111"/>
    <cellStyle name="Заголовок 4" xfId="112"/>
    <cellStyle name="Заголовок 4 2" xfId="113"/>
    <cellStyle name="Заголовок 4 3" xfId="114"/>
    <cellStyle name="Заголовок 4 4" xfId="115"/>
    <cellStyle name="Итог" xfId="116"/>
    <cellStyle name="Итог 2" xfId="117"/>
    <cellStyle name="Итог 3" xfId="118"/>
    <cellStyle name="Итог 4" xfId="119"/>
    <cellStyle name="Контрольная ячейка" xfId="120"/>
    <cellStyle name="Контрольная ячейка 2" xfId="121"/>
    <cellStyle name="Контрольная ячейка 3" xfId="122"/>
    <cellStyle name="Контрольная ячейка 4" xfId="123"/>
    <cellStyle name="Название" xfId="124"/>
    <cellStyle name="Название 2" xfId="125"/>
    <cellStyle name="Название 3" xfId="126"/>
    <cellStyle name="Название 4" xfId="127"/>
    <cellStyle name="Нейтральный" xfId="128"/>
    <cellStyle name="Нейтральный 2" xfId="129"/>
    <cellStyle name="Нейтральный 3" xfId="130"/>
    <cellStyle name="Нейтральный 4" xfId="131"/>
    <cellStyle name="Обычный 2" xfId="132"/>
    <cellStyle name="Обычный 2 2" xfId="133"/>
    <cellStyle name="Обычный 2 3" xfId="134"/>
    <cellStyle name="Обычный 2 4" xfId="135"/>
    <cellStyle name="Обычный 3" xfId="136"/>
    <cellStyle name="Обычный 4" xfId="137"/>
    <cellStyle name="Плохой" xfId="138"/>
    <cellStyle name="Плохой 2" xfId="139"/>
    <cellStyle name="Плохой 3" xfId="140"/>
    <cellStyle name="Плохой 4" xfId="141"/>
    <cellStyle name="Пояснение" xfId="142"/>
    <cellStyle name="Пояснение 2" xfId="143"/>
    <cellStyle name="Пояснение 3" xfId="144"/>
    <cellStyle name="Пояснение 4" xfId="145"/>
    <cellStyle name="Примечание" xfId="146"/>
    <cellStyle name="Примечание 2" xfId="147"/>
    <cellStyle name="Примечание 3" xfId="148"/>
    <cellStyle name="Примечание 4" xfId="149"/>
    <cellStyle name="Percent" xfId="150"/>
    <cellStyle name="Связанная ячейка" xfId="151"/>
    <cellStyle name="Связанная ячейка 2" xfId="152"/>
    <cellStyle name="Связанная ячейка 3" xfId="153"/>
    <cellStyle name="Связанная ячейка 4" xfId="154"/>
    <cellStyle name="Текст предупреждения" xfId="155"/>
    <cellStyle name="Текст предупреждения 2" xfId="156"/>
    <cellStyle name="Текст предупреждения 3" xfId="157"/>
    <cellStyle name="Текст предупреждения 4" xfId="158"/>
    <cellStyle name="Comma" xfId="159"/>
    <cellStyle name="Comma [0]" xfId="160"/>
    <cellStyle name="Хороший" xfId="161"/>
    <cellStyle name="Хороший 2" xfId="162"/>
    <cellStyle name="Хороший 3" xfId="163"/>
    <cellStyle name="Хороший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8.28125" style="0" customWidth="1"/>
    <col min="2" max="2" width="14.140625" style="0" customWidth="1"/>
    <col min="3" max="3" width="20.00390625" style="0" customWidth="1"/>
    <col min="4" max="4" width="17.140625" style="0" customWidth="1"/>
    <col min="5" max="5" width="16.57421875" style="0" customWidth="1"/>
    <col min="6" max="6" width="19.8515625" style="0" customWidth="1"/>
    <col min="7" max="7" width="14.7109375" style="0" customWidth="1"/>
  </cols>
  <sheetData>
    <row r="1" spans="1:13" ht="42.75" customHeight="1">
      <c r="A1" s="37" t="s">
        <v>4</v>
      </c>
      <c r="B1" s="37"/>
      <c r="C1" s="37"/>
      <c r="D1" s="37"/>
      <c r="E1" s="37"/>
      <c r="F1" s="37"/>
      <c r="G1" s="37"/>
      <c r="H1" s="2"/>
      <c r="I1" s="2"/>
      <c r="J1" s="2"/>
      <c r="K1" s="2"/>
      <c r="L1" s="2"/>
      <c r="M1" s="2"/>
    </row>
    <row r="3" spans="1:7" ht="15.75">
      <c r="A3" s="6"/>
      <c r="B3" s="6"/>
      <c r="C3" s="6"/>
      <c r="D3" s="6"/>
      <c r="E3" s="6"/>
      <c r="F3" s="6"/>
      <c r="G3" s="9" t="s">
        <v>0</v>
      </c>
    </row>
    <row r="4" spans="1:7" ht="96.75" customHeight="1">
      <c r="A4" s="3" t="s">
        <v>1</v>
      </c>
      <c r="B4" s="15" t="s">
        <v>5</v>
      </c>
      <c r="C4" s="7" t="s">
        <v>40</v>
      </c>
      <c r="D4" s="14" t="s">
        <v>42</v>
      </c>
      <c r="E4" s="14" t="s">
        <v>41</v>
      </c>
      <c r="F4" s="14" t="s">
        <v>2</v>
      </c>
      <c r="G4" s="14" t="s">
        <v>3</v>
      </c>
    </row>
    <row r="5" spans="1:7" ht="15.75">
      <c r="A5" s="4">
        <v>1</v>
      </c>
      <c r="B5" s="5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7.25" customHeight="1">
      <c r="A6" s="16" t="s">
        <v>6</v>
      </c>
      <c r="B6" s="17" t="s">
        <v>7</v>
      </c>
      <c r="C6" s="12">
        <f>C7+C8+C9+C10+C11</f>
        <v>2097587</v>
      </c>
      <c r="D6" s="12">
        <f>D7+D8+D9+D10+D11</f>
        <v>2388197.2800000003</v>
      </c>
      <c r="E6" s="12">
        <f>E7+E8+E9+E10+E11</f>
        <v>2356446.44</v>
      </c>
      <c r="F6" s="12">
        <f>E6/C6*100</f>
        <v>112.34082019005646</v>
      </c>
      <c r="G6" s="12">
        <f>E6/D6*100</f>
        <v>98.67051016823869</v>
      </c>
    </row>
    <row r="7" spans="1:7" ht="34.5" customHeight="1">
      <c r="A7" s="18" t="s">
        <v>8</v>
      </c>
      <c r="B7" s="19" t="s">
        <v>9</v>
      </c>
      <c r="C7" s="10">
        <v>564000</v>
      </c>
      <c r="D7" s="10">
        <v>536795.96</v>
      </c>
      <c r="E7" s="10">
        <v>536795.96</v>
      </c>
      <c r="F7" s="11">
        <f aca="true" t="shared" si="0" ref="F7:F18">E7/C7*100</f>
        <v>95.17658865248227</v>
      </c>
      <c r="G7" s="11">
        <f>E7/D7*100</f>
        <v>100</v>
      </c>
    </row>
    <row r="8" spans="1:7" ht="70.5" customHeight="1">
      <c r="A8" s="18" t="s">
        <v>10</v>
      </c>
      <c r="B8" s="19" t="s">
        <v>11</v>
      </c>
      <c r="C8" s="10">
        <v>1244111</v>
      </c>
      <c r="D8" s="10">
        <v>1453358.04</v>
      </c>
      <c r="E8" s="10">
        <v>1453350.55</v>
      </c>
      <c r="F8" s="11">
        <f t="shared" si="0"/>
        <v>116.81839884061793</v>
      </c>
      <c r="G8" s="11">
        <f>E8/D8*100</f>
        <v>99.99948464178861</v>
      </c>
    </row>
    <row r="9" spans="1:7" ht="53.25" customHeight="1">
      <c r="A9" s="20" t="s">
        <v>12</v>
      </c>
      <c r="B9" s="21" t="s">
        <v>13</v>
      </c>
      <c r="C9" s="10">
        <v>15063</v>
      </c>
      <c r="D9" s="10">
        <v>15063</v>
      </c>
      <c r="E9" s="10">
        <v>15063</v>
      </c>
      <c r="F9" s="11">
        <f t="shared" si="0"/>
        <v>100</v>
      </c>
      <c r="G9" s="11">
        <f>E9/D9*100</f>
        <v>100</v>
      </c>
    </row>
    <row r="10" spans="1:7" ht="15.75">
      <c r="A10" s="22" t="s">
        <v>14</v>
      </c>
      <c r="B10" s="21" t="s">
        <v>15</v>
      </c>
      <c r="C10" s="10">
        <v>50000</v>
      </c>
      <c r="D10" s="11">
        <v>0</v>
      </c>
      <c r="E10" s="11">
        <v>0</v>
      </c>
      <c r="F10" s="11">
        <f t="shared" si="0"/>
        <v>0</v>
      </c>
      <c r="G10" s="11">
        <v>0</v>
      </c>
    </row>
    <row r="11" spans="1:7" ht="15.75">
      <c r="A11" s="23" t="s">
        <v>16</v>
      </c>
      <c r="B11" s="24" t="s">
        <v>17</v>
      </c>
      <c r="C11" s="10">
        <v>224413</v>
      </c>
      <c r="D11" s="10">
        <v>382980.28</v>
      </c>
      <c r="E11" s="30">
        <v>351236.93</v>
      </c>
      <c r="F11" s="11">
        <f t="shared" si="0"/>
        <v>156.51362888959196</v>
      </c>
      <c r="G11" s="11">
        <f aca="true" t="shared" si="1" ref="G11:G17">E11/D11*100</f>
        <v>91.71149229929017</v>
      </c>
    </row>
    <row r="12" spans="1:7" ht="15.75">
      <c r="A12" s="25" t="s">
        <v>18</v>
      </c>
      <c r="B12" s="26" t="s">
        <v>19</v>
      </c>
      <c r="C12" s="12">
        <f>C13</f>
        <v>93900</v>
      </c>
      <c r="D12" s="12">
        <f>D13</f>
        <v>101000</v>
      </c>
      <c r="E12" s="12">
        <f>E13</f>
        <v>101000</v>
      </c>
      <c r="F12" s="13">
        <f t="shared" si="0"/>
        <v>107.56123535676252</v>
      </c>
      <c r="G12" s="13">
        <f t="shared" si="1"/>
        <v>100</v>
      </c>
    </row>
    <row r="13" spans="1:7" ht="15.75">
      <c r="A13" s="22" t="s">
        <v>20</v>
      </c>
      <c r="B13" s="21" t="s">
        <v>21</v>
      </c>
      <c r="C13" s="10">
        <v>93900</v>
      </c>
      <c r="D13" s="10">
        <v>101000</v>
      </c>
      <c r="E13" s="10">
        <v>101000</v>
      </c>
      <c r="F13" s="11">
        <f t="shared" si="0"/>
        <v>107.56123535676252</v>
      </c>
      <c r="G13" s="11">
        <f t="shared" si="1"/>
        <v>100</v>
      </c>
    </row>
    <row r="14" spans="1:7" ht="15.75">
      <c r="A14" s="25" t="s">
        <v>22</v>
      </c>
      <c r="B14" s="26" t="s">
        <v>23</v>
      </c>
      <c r="C14" s="12">
        <f>C16</f>
        <v>1216720.41</v>
      </c>
      <c r="D14" s="12">
        <f>D15+D16</f>
        <v>1216720.41</v>
      </c>
      <c r="E14" s="12">
        <f>E15+E16</f>
        <v>1216720.41</v>
      </c>
      <c r="F14" s="13">
        <f t="shared" si="0"/>
        <v>100</v>
      </c>
      <c r="G14" s="13">
        <f t="shared" si="1"/>
        <v>100</v>
      </c>
    </row>
    <row r="15" spans="1:7" s="1" customFormat="1" ht="15.75" customHeight="1" hidden="1">
      <c r="A15" s="22" t="s">
        <v>35</v>
      </c>
      <c r="B15" s="21" t="s">
        <v>36</v>
      </c>
      <c r="C15" s="10">
        <v>0</v>
      </c>
      <c r="D15" s="10"/>
      <c r="E15" s="10"/>
      <c r="F15" s="11">
        <v>0</v>
      </c>
      <c r="G15" s="11" t="e">
        <f t="shared" si="1"/>
        <v>#DIV/0!</v>
      </c>
    </row>
    <row r="16" spans="1:7" ht="15.75">
      <c r="A16" s="22" t="s">
        <v>24</v>
      </c>
      <c r="B16" s="21" t="s">
        <v>25</v>
      </c>
      <c r="C16" s="10">
        <v>1216720.41</v>
      </c>
      <c r="D16" s="10">
        <v>1216720.41</v>
      </c>
      <c r="E16" s="10">
        <v>1216720.41</v>
      </c>
      <c r="F16" s="11">
        <f t="shared" si="0"/>
        <v>100</v>
      </c>
      <c r="G16" s="11">
        <f t="shared" si="1"/>
        <v>100</v>
      </c>
    </row>
    <row r="17" spans="1:7" ht="15.75">
      <c r="A17" s="25" t="s">
        <v>26</v>
      </c>
      <c r="B17" s="26" t="s">
        <v>27</v>
      </c>
      <c r="C17" s="12">
        <f>C18</f>
        <v>316740.03</v>
      </c>
      <c r="D17" s="12">
        <f>D18</f>
        <v>902201.98</v>
      </c>
      <c r="E17" s="12">
        <f>E18</f>
        <v>851085.4</v>
      </c>
      <c r="F17" s="13">
        <f t="shared" si="0"/>
        <v>268.7015594460858</v>
      </c>
      <c r="G17" s="13">
        <f t="shared" si="1"/>
        <v>94.3342420951016</v>
      </c>
    </row>
    <row r="18" spans="1:7" ht="16.5" thickBot="1">
      <c r="A18" s="27" t="s">
        <v>28</v>
      </c>
      <c r="B18" s="28" t="s">
        <v>29</v>
      </c>
      <c r="C18" s="10">
        <v>316740.03</v>
      </c>
      <c r="D18" s="10">
        <v>902201.98</v>
      </c>
      <c r="E18" s="10">
        <v>851085.4</v>
      </c>
      <c r="F18" s="11">
        <f t="shared" si="0"/>
        <v>268.7015594460858</v>
      </c>
      <c r="G18" s="11">
        <f aca="true" t="shared" si="2" ref="G18:G27">E18/D18*100</f>
        <v>94.3342420951016</v>
      </c>
    </row>
    <row r="19" spans="1:7" s="1" customFormat="1" ht="16.5" thickBot="1">
      <c r="A19" s="38" t="s">
        <v>43</v>
      </c>
      <c r="B19" s="40" t="s">
        <v>45</v>
      </c>
      <c r="C19" s="12">
        <f>C20</f>
        <v>0</v>
      </c>
      <c r="D19" s="12">
        <f>D20</f>
        <v>15000</v>
      </c>
      <c r="E19" s="12">
        <f>E20</f>
        <v>14400</v>
      </c>
      <c r="F19" s="42" t="s">
        <v>51</v>
      </c>
      <c r="G19" s="13">
        <f t="shared" si="2"/>
        <v>96</v>
      </c>
    </row>
    <row r="20" spans="1:7" s="1" customFormat="1" ht="32.25" thickBot="1">
      <c r="A20" s="39" t="s">
        <v>44</v>
      </c>
      <c r="B20" s="28" t="s">
        <v>46</v>
      </c>
      <c r="C20" s="10">
        <v>0</v>
      </c>
      <c r="D20" s="10">
        <v>15000</v>
      </c>
      <c r="E20" s="10">
        <v>14400</v>
      </c>
      <c r="F20" s="41" t="s">
        <v>51</v>
      </c>
      <c r="G20" s="11">
        <f>E20/D20*100</f>
        <v>96</v>
      </c>
    </row>
    <row r="21" spans="1:7" ht="15.75">
      <c r="A21" s="25" t="s">
        <v>30</v>
      </c>
      <c r="B21" s="26" t="s">
        <v>31</v>
      </c>
      <c r="C21" s="12">
        <f>C22</f>
        <v>1352970.32</v>
      </c>
      <c r="D21" s="12">
        <f>D22</f>
        <v>1386859.48</v>
      </c>
      <c r="E21" s="12">
        <f>E22</f>
        <v>1386859.48</v>
      </c>
      <c r="F21" s="13">
        <f>E21/C21*100</f>
        <v>102.50479700101624</v>
      </c>
      <c r="G21" s="13">
        <f t="shared" si="2"/>
        <v>100</v>
      </c>
    </row>
    <row r="22" spans="1:7" ht="16.5" thickBot="1">
      <c r="A22" s="22" t="s">
        <v>32</v>
      </c>
      <c r="B22" s="21" t="s">
        <v>33</v>
      </c>
      <c r="C22" s="10">
        <v>1352970.32</v>
      </c>
      <c r="D22" s="10">
        <v>1386859.48</v>
      </c>
      <c r="E22" s="10">
        <v>1386859.48</v>
      </c>
      <c r="F22" s="11">
        <f>E22/C22*100</f>
        <v>102.50479700101624</v>
      </c>
      <c r="G22" s="11">
        <f t="shared" si="2"/>
        <v>100</v>
      </c>
    </row>
    <row r="23" spans="1:7" s="1" customFormat="1" ht="16.5" thickBot="1">
      <c r="A23" s="38" t="s">
        <v>47</v>
      </c>
      <c r="B23" s="26" t="s">
        <v>49</v>
      </c>
      <c r="C23" s="12">
        <f>C24</f>
        <v>0</v>
      </c>
      <c r="D23" s="12">
        <f>D24</f>
        <v>16645.16</v>
      </c>
      <c r="E23" s="12">
        <f>E24</f>
        <v>16645.16</v>
      </c>
      <c r="F23" s="13">
        <v>0</v>
      </c>
      <c r="G23" s="13">
        <f>E23/D23*100</f>
        <v>100</v>
      </c>
    </row>
    <row r="24" spans="1:7" s="1" customFormat="1" ht="16.5" thickBot="1">
      <c r="A24" s="39" t="s">
        <v>48</v>
      </c>
      <c r="B24" s="21" t="s">
        <v>50</v>
      </c>
      <c r="C24" s="10">
        <v>0</v>
      </c>
      <c r="D24" s="10">
        <v>16645.16</v>
      </c>
      <c r="E24" s="10">
        <v>16645.16</v>
      </c>
      <c r="F24" s="11">
        <v>0</v>
      </c>
      <c r="G24" s="11">
        <f>E24/D24*100</f>
        <v>100</v>
      </c>
    </row>
    <row r="25" spans="1:7" ht="15.75">
      <c r="A25" s="33" t="s">
        <v>37</v>
      </c>
      <c r="B25" s="26" t="s">
        <v>39</v>
      </c>
      <c r="C25" s="12">
        <f>C26</f>
        <v>5000</v>
      </c>
      <c r="D25" s="12">
        <f>D26</f>
        <v>0</v>
      </c>
      <c r="E25" s="12">
        <f>E26</f>
        <v>0</v>
      </c>
      <c r="F25" s="13">
        <f>E25/C25*100</f>
        <v>0</v>
      </c>
      <c r="G25" s="31">
        <v>0</v>
      </c>
    </row>
    <row r="26" spans="1:7" ht="15.75">
      <c r="A26" s="34" t="s">
        <v>38</v>
      </c>
      <c r="B26" s="29">
        <v>1101</v>
      </c>
      <c r="C26" s="10">
        <v>5000</v>
      </c>
      <c r="D26" s="10">
        <v>0</v>
      </c>
      <c r="E26" s="10">
        <v>0</v>
      </c>
      <c r="F26" s="11">
        <f>E26/C26*100</f>
        <v>0</v>
      </c>
      <c r="G26" s="32">
        <v>0</v>
      </c>
    </row>
    <row r="27" spans="1:7" ht="15.75">
      <c r="A27" s="35" t="s">
        <v>34</v>
      </c>
      <c r="B27" s="36"/>
      <c r="C27" s="12">
        <f>C6+C12+C14+C17+C21+C25</f>
        <v>5082917.760000001</v>
      </c>
      <c r="D27" s="12">
        <f>D6+D12+D14+D17+D19+D21+D23+D25</f>
        <v>6026624.3100000005</v>
      </c>
      <c r="E27" s="12">
        <f>E6+E12+E14+E17+E19+E21+E23</f>
        <v>5943156.890000001</v>
      </c>
      <c r="F27" s="13">
        <f>E27/C27*100</f>
        <v>116.92412056653066</v>
      </c>
      <c r="G27" s="13">
        <f t="shared" si="2"/>
        <v>98.6150220138743</v>
      </c>
    </row>
  </sheetData>
  <sheetProtection/>
  <mergeCells count="2">
    <mergeCell ref="A27:B27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Экономист</cp:lastModifiedBy>
  <dcterms:created xsi:type="dcterms:W3CDTF">2018-08-20T05:23:51Z</dcterms:created>
  <dcterms:modified xsi:type="dcterms:W3CDTF">2023-03-24T08:08:46Z</dcterms:modified>
  <cp:category/>
  <cp:version/>
  <cp:contentType/>
  <cp:contentStatus/>
</cp:coreProperties>
</file>