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селения" sheetId="1" r:id="rId1"/>
  </sheets>
  <definedNames>
    <definedName name="_xlnm.Print_Titles" localSheetId="0">'поселения'!$4:$4</definedName>
  </definedNames>
  <calcPr fullCalcOnLoad="1"/>
</workbook>
</file>

<file path=xl/sharedStrings.xml><?xml version="1.0" encoding="utf-8"?>
<sst xmlns="http://schemas.openxmlformats.org/spreadsheetml/2006/main" count="64" uniqueCount="57">
  <si>
    <t>Наименование показателя</t>
  </si>
  <si>
    <t>Отклонение к плану (+ дефицит,-экономия)</t>
  </si>
  <si>
    <t>10102022010000110
налог на доходы физических лиц</t>
  </si>
  <si>
    <t>10601030100000110
налог на имущество физических лиц</t>
  </si>
  <si>
    <t>1060600000000110
земельный налог</t>
  </si>
  <si>
    <t>10804020010000110
государственная пошлина</t>
  </si>
  <si>
    <t>ИТОГО:</t>
  </si>
  <si>
    <t>Неналоговые доходы</t>
  </si>
  <si>
    <t>-</t>
  </si>
  <si>
    <t>11301995100000130
доходы от оказания платный услуг</t>
  </si>
  <si>
    <t>Безвозмездные поступления</t>
  </si>
  <si>
    <t>ИТОГО</t>
  </si>
  <si>
    <t>ИТОГО ДОХОДОВ:</t>
  </si>
  <si>
    <t>Расходы</t>
  </si>
  <si>
    <t>Проведение мероприятий</t>
  </si>
  <si>
    <t>Дом культуры</t>
  </si>
  <si>
    <t>1101 Физическая культура и спорт</t>
  </si>
  <si>
    <t>прочая закупка товаров, работ и услуг ( в т.ч. ГСМ, канцтовары, 1С, КС и пр.)</t>
  </si>
  <si>
    <t>прочая закупка товаров, работ и услуг (размещение информации, НЦИТ, программы)</t>
  </si>
  <si>
    <t xml:space="preserve"> ремонт и обслуживание светильников, приобретение оборудования</t>
  </si>
  <si>
    <t>ремонт памятников воинам ВОВ</t>
  </si>
  <si>
    <t>расчистка дорог к пожарному водоему, чистка пожарного водоема, содержание и ремонт пожарных резервуаров и оборудования</t>
  </si>
  <si>
    <t xml:space="preserve">спиливание опасных деревьев,  обкос травы </t>
  </si>
  <si>
    <t>прочие мероприятия по благоустройству (благоустройство кладбища, ремонт переходов плотомоек, колодцев)</t>
  </si>
  <si>
    <t>20201001100000150
дотация на выравнивание уровня бюджетной обеспеченности</t>
  </si>
  <si>
    <t>202030015100000150
субвенция на осуществление
первичного воинского учёта</t>
  </si>
  <si>
    <t>20204014100000150
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</si>
  <si>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>0104 функционирование местных бюджетов</t>
  </si>
  <si>
    <t>211+213 заработная плата и начисления на з/плату</t>
  </si>
  <si>
    <t>290 прочие расходы
налоги</t>
  </si>
  <si>
    <t>0409 дорожное хозяйство</t>
  </si>
  <si>
    <t xml:space="preserve"> межбюджетные трансферты (расчистка снега, ремонт дорог)</t>
  </si>
  <si>
    <t>223 Коммунальные услуги</t>
  </si>
  <si>
    <r>
      <t>0102</t>
    </r>
    <r>
      <rPr>
        <sz val="11"/>
        <rFont val="Times New Roman"/>
        <family val="1"/>
      </rPr>
      <t xml:space="preserve"> глава местной администрации</t>
    </r>
  </si>
  <si>
    <r>
      <t>0104</t>
    </r>
    <r>
      <rPr>
        <sz val="11"/>
        <rFont val="Times New Roman"/>
        <family val="1"/>
      </rPr>
      <t xml:space="preserve"> межбюджетные трансферты бюджетам муниципальных районов из бюджетов поселений (соглашения, юр.служба)</t>
    </r>
  </si>
  <si>
    <r>
      <t>0106</t>
    </r>
    <r>
      <rPr>
        <sz val="11"/>
        <rFont val="Times New Roman"/>
        <family val="1"/>
      </rPr>
      <t xml:space="preserve"> обеспечение деятельности финансовых органов (соглашения)</t>
    </r>
  </si>
  <si>
    <r>
      <t xml:space="preserve">0111 </t>
    </r>
    <r>
      <rPr>
        <sz val="11"/>
        <rFont val="Times New Roman"/>
        <family val="1"/>
      </rPr>
      <t>Резервные фонды</t>
    </r>
  </si>
  <si>
    <r>
      <t>0113</t>
    </r>
    <r>
      <rPr>
        <sz val="11"/>
        <rFont val="Times New Roman"/>
        <family val="1"/>
      </rPr>
      <t xml:space="preserve"> другие общегосударственные вопросы</t>
    </r>
  </si>
  <si>
    <r>
      <t>0113</t>
    </r>
    <r>
      <rPr>
        <sz val="11"/>
        <rFont val="Times New Roman"/>
        <family val="1"/>
      </rPr>
      <t xml:space="preserve"> Перечисления другим бюджетам бюджетной системы</t>
    </r>
  </si>
  <si>
    <r>
      <t>0203</t>
    </r>
    <r>
      <rPr>
        <sz val="11"/>
        <rFont val="Times New Roman"/>
        <family val="1"/>
      </rPr>
      <t xml:space="preserve"> осуществление первичного воинского учета</t>
    </r>
  </si>
  <si>
    <r>
      <t>0503</t>
    </r>
    <r>
      <rPr>
        <sz val="11"/>
        <rFont val="Times New Roman"/>
        <family val="1"/>
      </rPr>
      <t xml:space="preserve"> уличное освещение</t>
    </r>
  </si>
  <si>
    <r>
      <t>0503</t>
    </r>
    <r>
      <rPr>
        <sz val="11"/>
        <rFont val="Times New Roman"/>
        <family val="1"/>
      </rPr>
      <t xml:space="preserve"> прочие мероприятия по благоустройству поселений</t>
    </r>
  </si>
  <si>
    <r>
      <t>0801</t>
    </r>
    <r>
      <rPr>
        <sz val="11"/>
        <rFont val="Times New Roman"/>
        <family val="1"/>
      </rPr>
      <t xml:space="preserve"> Культура </t>
    </r>
    <r>
      <rPr>
        <sz val="10"/>
        <rFont val="Times New Roman"/>
        <family val="1"/>
      </rPr>
      <t xml:space="preserve">межбюджетные трансферты бюджетам муниципальных районов их бюджетов поселений </t>
    </r>
  </si>
  <si>
    <t>20215002100000150                дотации бюджетам сельских поселений на поддержку мер по обеспечению сбалансированности бюджетов</t>
  </si>
  <si>
    <t>Сведения об ожидаемом исполнении бюджета  Затеихинского сельского поселения по состоянию на 01.11.2021 г.</t>
  </si>
  <si>
    <t>Уточненный план на 2021 год</t>
  </si>
  <si>
    <t>Кассовые расходы на 01.11.2021</t>
  </si>
  <si>
    <t>Ожидаемое исполнение ноябрь-декабрь 2021</t>
  </si>
  <si>
    <t>Ожидаемое исполнение за 2021</t>
  </si>
  <si>
    <t>Прогноз на 2022год</t>
  </si>
  <si>
    <t>Прогноз на 2023 год</t>
  </si>
  <si>
    <t>Прогноз на 2024 год</t>
  </si>
  <si>
    <t>11406025100000430     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</si>
  <si>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20229999100000150            Прочие субсидии бюджетам сельских поселений</t>
  </si>
  <si>
    <t>прочая закупка товаров, работ и услуг ( в т.ч. катридж)</t>
  </si>
  <si>
    <t>405 Сельское хозяйство и рыболовство</t>
  </si>
  <si>
    <t>Работы по составлению проекта межевания в отношении неиспользуемых земель сельскохозяйственного назначения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</si>
</sst>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0"/>
      <name val="Arial Cyr"/>
      <family val="2"/>
    </font>
    <font>
      <sz val="10"/>
      <name val="Arial"/>
      <family val="0"/>
    </font>
    <font>
      <b/>
      <i/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3"/>
      <name val="Arial Cyr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wrapText="1" shrinkToFit="1"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wrapText="1" shrinkToFit="1"/>
    </xf>
    <xf numFmtId="0" fontId="9" fillId="0" borderId="0" xfId="0" applyFont="1" applyAlignment="1">
      <alignment horizontal="justify"/>
    </xf>
    <xf numFmtId="0" fontId="10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164" fontId="11" fillId="33" borderId="10" xfId="0" applyNumberFormat="1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 wrapText="1"/>
    </xf>
    <xf numFmtId="164" fontId="1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 shrinkToFi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2" fontId="1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7" sqref="I47"/>
    </sheetView>
  </sheetViews>
  <sheetFormatPr defaultColWidth="9.00390625" defaultRowHeight="12.75"/>
  <cols>
    <col min="1" max="1" width="32.875" style="0" customWidth="1"/>
    <col min="2" max="2" width="16.75390625" style="0" customWidth="1"/>
    <col min="3" max="3" width="13.125" style="0" customWidth="1"/>
    <col min="4" max="4" width="14.375" style="0" customWidth="1"/>
    <col min="5" max="5" width="13.625" style="0" customWidth="1"/>
    <col min="6" max="6" width="11.25390625" style="0" customWidth="1"/>
    <col min="7" max="7" width="9.375" style="0" customWidth="1"/>
    <col min="8" max="8" width="11.625" style="0" customWidth="1"/>
    <col min="9" max="9" width="10.875" style="0" customWidth="1"/>
    <col min="10" max="10" width="11.25390625" style="0" customWidth="1"/>
  </cols>
  <sheetData>
    <row r="1" spans="1:10" ht="12.75" customHeight="1">
      <c r="A1" s="37" t="s">
        <v>44</v>
      </c>
      <c r="B1" s="37"/>
      <c r="C1" s="37"/>
      <c r="D1" s="37"/>
      <c r="E1" s="37"/>
      <c r="F1" s="37"/>
      <c r="G1" s="16"/>
      <c r="H1" s="17"/>
      <c r="I1" s="17"/>
      <c r="J1" s="17"/>
    </row>
    <row r="2" spans="1:10" ht="15">
      <c r="A2" s="37"/>
      <c r="B2" s="37"/>
      <c r="C2" s="37"/>
      <c r="D2" s="37"/>
      <c r="E2" s="37"/>
      <c r="F2" s="37"/>
      <c r="G2" s="16"/>
      <c r="H2" s="17"/>
      <c r="I2" s="17"/>
      <c r="J2" s="17"/>
    </row>
    <row r="3" spans="1:10" ht="15">
      <c r="A3" s="37"/>
      <c r="B3" s="37"/>
      <c r="C3" s="37"/>
      <c r="D3" s="37"/>
      <c r="E3" s="37"/>
      <c r="F3" s="37"/>
      <c r="G3" s="16"/>
      <c r="H3" s="17"/>
      <c r="I3" s="17"/>
      <c r="J3" s="17"/>
    </row>
    <row r="4" spans="1:10" ht="60">
      <c r="A4" s="18" t="s">
        <v>0</v>
      </c>
      <c r="B4" s="19" t="s">
        <v>45</v>
      </c>
      <c r="C4" s="19" t="s">
        <v>46</v>
      </c>
      <c r="D4" s="19" t="s">
        <v>47</v>
      </c>
      <c r="E4" s="19" t="s">
        <v>48</v>
      </c>
      <c r="F4" s="19" t="s">
        <v>1</v>
      </c>
      <c r="G4" s="19"/>
      <c r="H4" s="19" t="s">
        <v>49</v>
      </c>
      <c r="I4" s="19" t="s">
        <v>50</v>
      </c>
      <c r="J4" s="19" t="s">
        <v>51</v>
      </c>
    </row>
    <row r="5" spans="1:10" ht="14.25">
      <c r="A5" s="20">
        <v>1</v>
      </c>
      <c r="B5" s="21">
        <v>2</v>
      </c>
      <c r="C5" s="21">
        <v>4</v>
      </c>
      <c r="D5" s="21">
        <v>5</v>
      </c>
      <c r="E5" s="21">
        <v>6</v>
      </c>
      <c r="F5" s="21">
        <v>7</v>
      </c>
      <c r="G5" s="21"/>
      <c r="H5" s="21">
        <v>6</v>
      </c>
      <c r="I5" s="21">
        <v>6</v>
      </c>
      <c r="J5" s="21">
        <v>6</v>
      </c>
    </row>
    <row r="6" spans="1:10" ht="30">
      <c r="A6" s="5" t="s">
        <v>2</v>
      </c>
      <c r="B6" s="5">
        <v>168.5</v>
      </c>
      <c r="C6" s="5">
        <v>94.2</v>
      </c>
      <c r="D6" s="5">
        <v>37.4</v>
      </c>
      <c r="E6" s="5">
        <f>C6+D6</f>
        <v>131.6</v>
      </c>
      <c r="F6" s="5">
        <f>E6-B6</f>
        <v>-36.900000000000006</v>
      </c>
      <c r="G6" s="5"/>
      <c r="H6" s="5">
        <v>130.8</v>
      </c>
      <c r="I6" s="5">
        <v>131.1</v>
      </c>
      <c r="J6" s="5">
        <f>I6</f>
        <v>131.1</v>
      </c>
    </row>
    <row r="7" spans="1:10" ht="45">
      <c r="A7" s="5" t="s">
        <v>3</v>
      </c>
      <c r="B7" s="5">
        <v>28.6</v>
      </c>
      <c r="C7" s="5">
        <v>32.8</v>
      </c>
      <c r="D7" s="5">
        <v>14.5</v>
      </c>
      <c r="E7" s="5">
        <f>C7+D7</f>
        <v>47.3</v>
      </c>
      <c r="F7" s="5">
        <f>E7-B7</f>
        <v>18.699999999999996</v>
      </c>
      <c r="G7" s="5"/>
      <c r="H7" s="30">
        <v>28</v>
      </c>
      <c r="I7" s="30">
        <v>28</v>
      </c>
      <c r="J7" s="30">
        <v>28</v>
      </c>
    </row>
    <row r="8" spans="1:10" ht="30">
      <c r="A8" s="5" t="s">
        <v>4</v>
      </c>
      <c r="B8" s="5">
        <v>147.3</v>
      </c>
      <c r="C8" s="5">
        <v>103.1</v>
      </c>
      <c r="D8" s="5">
        <v>37.3</v>
      </c>
      <c r="E8" s="5">
        <f>C8+D8</f>
        <v>140.39999999999998</v>
      </c>
      <c r="F8" s="5">
        <f>E8-B8</f>
        <v>-6.900000000000034</v>
      </c>
      <c r="G8" s="5"/>
      <c r="H8" s="30">
        <v>175</v>
      </c>
      <c r="I8" s="30">
        <v>177</v>
      </c>
      <c r="J8" s="30">
        <f>I8</f>
        <v>177</v>
      </c>
    </row>
    <row r="9" spans="1:10" ht="30">
      <c r="A9" s="5" t="s">
        <v>5</v>
      </c>
      <c r="B9" s="30">
        <v>1</v>
      </c>
      <c r="C9" s="5">
        <v>0</v>
      </c>
      <c r="D9" s="5">
        <v>0</v>
      </c>
      <c r="E9" s="5">
        <f>C9+D9</f>
        <v>0</v>
      </c>
      <c r="F9" s="5">
        <f>E9-B9</f>
        <v>-1</v>
      </c>
      <c r="G9" s="5"/>
      <c r="H9" s="5">
        <v>0</v>
      </c>
      <c r="I9" s="5">
        <v>0</v>
      </c>
      <c r="J9" s="5">
        <v>0</v>
      </c>
    </row>
    <row r="10" spans="1:10" s="1" customFormat="1" ht="15">
      <c r="A10" s="10" t="s">
        <v>6</v>
      </c>
      <c r="B10" s="10">
        <f>SUM(B6:B9)</f>
        <v>345.4</v>
      </c>
      <c r="C10" s="10">
        <f>SUM(C6:C9)</f>
        <v>230.1</v>
      </c>
      <c r="D10" s="10">
        <f>SUM(D6:D9)</f>
        <v>89.19999999999999</v>
      </c>
      <c r="E10" s="10">
        <f>SUM(E6:E9)</f>
        <v>319.29999999999995</v>
      </c>
      <c r="F10" s="10">
        <f>SUM(F6:F9)</f>
        <v>-26.100000000000044</v>
      </c>
      <c r="G10" s="10"/>
      <c r="H10" s="10">
        <f>SUM(H6:H9)</f>
        <v>333.8</v>
      </c>
      <c r="I10" s="10">
        <f>SUM(I6:I9)</f>
        <v>336.1</v>
      </c>
      <c r="J10" s="10">
        <f>SUM(J6:J9)</f>
        <v>336.1</v>
      </c>
    </row>
    <row r="11" spans="1:10" ht="15">
      <c r="A11" s="38" t="s">
        <v>7</v>
      </c>
      <c r="B11" s="38"/>
      <c r="C11" s="38"/>
      <c r="D11" s="38"/>
      <c r="E11" s="38"/>
      <c r="F11" s="38"/>
      <c r="G11" s="11"/>
      <c r="H11" s="12"/>
      <c r="I11" s="12"/>
      <c r="J11" s="12"/>
    </row>
    <row r="12" spans="1:10" ht="30">
      <c r="A12" s="5" t="s">
        <v>9</v>
      </c>
      <c r="B12" s="23">
        <v>12</v>
      </c>
      <c r="C12" s="23">
        <v>6.9</v>
      </c>
      <c r="D12" s="23">
        <v>2.5</v>
      </c>
      <c r="E12" s="23">
        <f>C12+D12</f>
        <v>9.4</v>
      </c>
      <c r="F12" s="23">
        <f>E12-B12</f>
        <v>-2.5999999999999996</v>
      </c>
      <c r="G12" s="23"/>
      <c r="H12" s="28">
        <v>9</v>
      </c>
      <c r="I12" s="28">
        <v>9</v>
      </c>
      <c r="J12" s="28">
        <v>9</v>
      </c>
    </row>
    <row r="13" spans="1:10" ht="120">
      <c r="A13" s="13" t="s">
        <v>52</v>
      </c>
      <c r="B13" s="23">
        <v>35.5</v>
      </c>
      <c r="C13" s="23">
        <v>35.5</v>
      </c>
      <c r="D13" s="23">
        <v>0</v>
      </c>
      <c r="E13" s="23">
        <v>35.5</v>
      </c>
      <c r="F13" s="23">
        <f>E13-B13</f>
        <v>0</v>
      </c>
      <c r="G13" s="23"/>
      <c r="H13" s="23">
        <v>0</v>
      </c>
      <c r="I13" s="23">
        <v>0</v>
      </c>
      <c r="J13" s="23">
        <v>0</v>
      </c>
    </row>
    <row r="14" spans="1:10" s="1" customFormat="1" ht="15.75">
      <c r="A14" s="10" t="s">
        <v>6</v>
      </c>
      <c r="B14" s="24">
        <f>SUM(B12:B13)</f>
        <v>47.5</v>
      </c>
      <c r="C14" s="24">
        <f>SUM(C12:C13)</f>
        <v>42.4</v>
      </c>
      <c r="D14" s="24">
        <f>SUM(D12:D13)</f>
        <v>2.5</v>
      </c>
      <c r="E14" s="24">
        <f>SUM(E12:E13)</f>
        <v>44.9</v>
      </c>
      <c r="F14" s="24">
        <f>SUM(F12:F12)</f>
        <v>-2.5999999999999996</v>
      </c>
      <c r="G14" s="24"/>
      <c r="H14" s="34">
        <f>SUM(H12:H12)</f>
        <v>9</v>
      </c>
      <c r="I14" s="34">
        <f>SUM(I12:I12)</f>
        <v>9</v>
      </c>
      <c r="J14" s="34">
        <f>SUM(J12:J12)</f>
        <v>9</v>
      </c>
    </row>
    <row r="15" spans="1:10" ht="15">
      <c r="A15" s="38" t="s">
        <v>10</v>
      </c>
      <c r="B15" s="38"/>
      <c r="C15" s="38"/>
      <c r="D15" s="38"/>
      <c r="E15" s="38"/>
      <c r="F15" s="38"/>
      <c r="G15" s="11"/>
      <c r="H15" s="12"/>
      <c r="I15" s="12"/>
      <c r="J15" s="12"/>
    </row>
    <row r="16" spans="1:10" ht="45">
      <c r="A16" s="5" t="s">
        <v>24</v>
      </c>
      <c r="B16" s="23">
        <v>3771.1</v>
      </c>
      <c r="C16" s="23">
        <v>3142.6</v>
      </c>
      <c r="D16" s="23">
        <v>628.5</v>
      </c>
      <c r="E16" s="23">
        <f>B16</f>
        <v>3771.1</v>
      </c>
      <c r="F16" s="23" t="s">
        <v>8</v>
      </c>
      <c r="G16" s="23"/>
      <c r="H16" s="23">
        <v>3348.8</v>
      </c>
      <c r="I16" s="23">
        <v>2661.9</v>
      </c>
      <c r="J16" s="23">
        <v>2661.9</v>
      </c>
    </row>
    <row r="17" spans="1:10" ht="75">
      <c r="A17" s="5" t="s">
        <v>43</v>
      </c>
      <c r="B17" s="23">
        <v>71</v>
      </c>
      <c r="C17" s="23">
        <v>59.2</v>
      </c>
      <c r="D17" s="23">
        <v>11.8</v>
      </c>
      <c r="E17" s="23">
        <f>B17</f>
        <v>71</v>
      </c>
      <c r="F17" s="23" t="s">
        <v>8</v>
      </c>
      <c r="G17" s="23"/>
      <c r="H17" s="23">
        <v>80.7</v>
      </c>
      <c r="I17" s="23">
        <v>0</v>
      </c>
      <c r="J17" s="23">
        <v>0</v>
      </c>
    </row>
    <row r="18" spans="1:10" ht="45">
      <c r="A18" s="5" t="s">
        <v>53</v>
      </c>
      <c r="B18" s="23">
        <v>24.8</v>
      </c>
      <c r="C18" s="23">
        <v>24.8</v>
      </c>
      <c r="D18" s="23">
        <v>0</v>
      </c>
      <c r="E18" s="23">
        <f>B18</f>
        <v>24.8</v>
      </c>
      <c r="F18" s="23" t="s">
        <v>8</v>
      </c>
      <c r="G18" s="23"/>
      <c r="H18" s="23">
        <v>0</v>
      </c>
      <c r="I18" s="23">
        <v>0</v>
      </c>
      <c r="J18" s="23">
        <v>0</v>
      </c>
    </row>
    <row r="19" spans="1:10" ht="45">
      <c r="A19" s="5" t="s">
        <v>25</v>
      </c>
      <c r="B19" s="23">
        <v>93</v>
      </c>
      <c r="C19" s="23">
        <v>67.7</v>
      </c>
      <c r="D19" s="23">
        <v>25.3</v>
      </c>
      <c r="E19" s="23">
        <f>B19</f>
        <v>93</v>
      </c>
      <c r="F19" s="23" t="s">
        <v>8</v>
      </c>
      <c r="G19" s="23"/>
      <c r="H19" s="23">
        <v>93.9</v>
      </c>
      <c r="I19" s="23">
        <v>97.5</v>
      </c>
      <c r="J19" s="23">
        <v>97.5</v>
      </c>
    </row>
    <row r="20" spans="1:10" ht="120">
      <c r="A20" s="5" t="s">
        <v>26</v>
      </c>
      <c r="B20" s="23">
        <v>1164.6</v>
      </c>
      <c r="C20" s="23">
        <v>863.6</v>
      </c>
      <c r="D20" s="23">
        <f>B20-C20</f>
        <v>300.9999999999999</v>
      </c>
      <c r="E20" s="23">
        <f>B20</f>
        <v>1164.6</v>
      </c>
      <c r="F20" s="23" t="s">
        <v>8</v>
      </c>
      <c r="G20" s="23"/>
      <c r="H20" s="23">
        <v>1216.7</v>
      </c>
      <c r="I20" s="23">
        <v>1259.4</v>
      </c>
      <c r="J20" s="23">
        <v>1259.4</v>
      </c>
    </row>
    <row r="21" spans="1:10" s="1" customFormat="1" ht="15.75">
      <c r="A21" s="10" t="s">
        <v>11</v>
      </c>
      <c r="B21" s="24">
        <f>SUM(B16:B20)</f>
        <v>5124.5</v>
      </c>
      <c r="C21" s="24">
        <f>SUM(C16:C20)</f>
        <v>4157.9</v>
      </c>
      <c r="D21" s="24">
        <f>SUM(D16:D20)</f>
        <v>966.5999999999998</v>
      </c>
      <c r="E21" s="24">
        <f>SUM(E16:E20)</f>
        <v>5124.5</v>
      </c>
      <c r="F21" s="24">
        <f>SUM(F16:F20)</f>
        <v>0</v>
      </c>
      <c r="G21" s="24"/>
      <c r="H21" s="24">
        <f>SUM(H16:H20)</f>
        <v>4740.1</v>
      </c>
      <c r="I21" s="24">
        <f>SUM(I16:I20)</f>
        <v>4018.8</v>
      </c>
      <c r="J21" s="24">
        <f>SUM(J16:J20)</f>
        <v>4018.8</v>
      </c>
    </row>
    <row r="22" spans="1:10" s="2" customFormat="1" ht="15.75">
      <c r="A22" s="3" t="s">
        <v>12</v>
      </c>
      <c r="B22" s="25">
        <f>B21+B14+B10</f>
        <v>5517.4</v>
      </c>
      <c r="C22" s="25">
        <f>C21+C14+C10</f>
        <v>4430.4</v>
      </c>
      <c r="D22" s="25">
        <f>D21+D14+D10</f>
        <v>1058.2999999999997</v>
      </c>
      <c r="E22" s="25">
        <f>E21+E14+E10</f>
        <v>5488.7</v>
      </c>
      <c r="F22" s="25">
        <f>F21+F14+F10</f>
        <v>-28.700000000000045</v>
      </c>
      <c r="G22" s="25"/>
      <c r="H22" s="25">
        <f>H21+H14+H10</f>
        <v>5082.900000000001</v>
      </c>
      <c r="I22" s="25">
        <f>I21+I14+I10</f>
        <v>4363.900000000001</v>
      </c>
      <c r="J22" s="25">
        <f>J21+J14+J10</f>
        <v>4363.900000000001</v>
      </c>
    </row>
    <row r="23" spans="1:10" ht="16.5">
      <c r="A23" s="14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7.25">
      <c r="A24" s="22" t="s">
        <v>13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>
      <c r="A25" s="3" t="s">
        <v>33</v>
      </c>
      <c r="B25" s="31">
        <v>542</v>
      </c>
      <c r="C25" s="25">
        <v>432.9</v>
      </c>
      <c r="D25" s="25">
        <v>84.8</v>
      </c>
      <c r="E25" s="26">
        <f aca="true" t="shared" si="0" ref="E25:E58">C25+D25</f>
        <v>517.6999999999999</v>
      </c>
      <c r="F25" s="26">
        <f aca="true" t="shared" si="1" ref="F25:F45">E25-B25</f>
        <v>-24.300000000000068</v>
      </c>
      <c r="G25" s="26"/>
      <c r="H25" s="33">
        <v>564</v>
      </c>
      <c r="I25" s="33">
        <v>564</v>
      </c>
      <c r="J25" s="33">
        <v>564</v>
      </c>
    </row>
    <row r="26" spans="1:10" ht="29.25">
      <c r="A26" s="4" t="s">
        <v>27</v>
      </c>
      <c r="B26" s="25">
        <f>SUM(B27:B29)</f>
        <v>1238.7</v>
      </c>
      <c r="C26" s="25">
        <f>SUM(C27:C29)</f>
        <v>848.8</v>
      </c>
      <c r="D26" s="25">
        <f>SUM(D27:D29)</f>
        <v>414.2</v>
      </c>
      <c r="E26" s="25">
        <f>SUM(E27:E29)</f>
        <v>1263</v>
      </c>
      <c r="F26" s="26">
        <f t="shared" si="1"/>
        <v>24.299999999999955</v>
      </c>
      <c r="G26" s="26"/>
      <c r="H26" s="26">
        <f>SUM(H27:H29)</f>
        <v>1216.7</v>
      </c>
      <c r="I26" s="26">
        <f>SUM(I27:I29)</f>
        <v>1216.7</v>
      </c>
      <c r="J26" s="26">
        <f>SUM(J27:J29)</f>
        <v>1216.7</v>
      </c>
    </row>
    <row r="27" spans="1:10" ht="30">
      <c r="A27" s="5" t="s">
        <v>28</v>
      </c>
      <c r="B27" s="32">
        <v>1054</v>
      </c>
      <c r="C27" s="27">
        <v>723.4</v>
      </c>
      <c r="D27" s="27">
        <v>185.8</v>
      </c>
      <c r="E27" s="23">
        <f t="shared" si="0"/>
        <v>909.2</v>
      </c>
      <c r="F27" s="23">
        <f t="shared" si="1"/>
        <v>-144.79999999999995</v>
      </c>
      <c r="G27" s="23"/>
      <c r="H27" s="28">
        <v>1071</v>
      </c>
      <c r="I27" s="28">
        <v>1071</v>
      </c>
      <c r="J27" s="28">
        <v>1071</v>
      </c>
    </row>
    <row r="28" spans="1:10" ht="45">
      <c r="A28" s="9" t="s">
        <v>17</v>
      </c>
      <c r="B28" s="32">
        <v>176</v>
      </c>
      <c r="C28" s="32">
        <v>120.8</v>
      </c>
      <c r="D28" s="28">
        <v>225.1</v>
      </c>
      <c r="E28" s="23">
        <f t="shared" si="0"/>
        <v>345.9</v>
      </c>
      <c r="F28" s="23">
        <f t="shared" si="1"/>
        <v>169.89999999999998</v>
      </c>
      <c r="G28" s="23"/>
      <c r="H28" s="28">
        <v>137</v>
      </c>
      <c r="I28" s="28">
        <v>137</v>
      </c>
      <c r="J28" s="28">
        <v>137</v>
      </c>
    </row>
    <row r="29" spans="1:10" ht="30">
      <c r="A29" s="5" t="s">
        <v>29</v>
      </c>
      <c r="B29" s="27">
        <v>8.7</v>
      </c>
      <c r="C29" s="27">
        <v>4.6</v>
      </c>
      <c r="D29" s="27">
        <v>3.3</v>
      </c>
      <c r="E29" s="23">
        <f t="shared" si="0"/>
        <v>7.8999999999999995</v>
      </c>
      <c r="F29" s="23">
        <f t="shared" si="1"/>
        <v>-0.7999999999999998</v>
      </c>
      <c r="G29" s="23"/>
      <c r="H29" s="23">
        <v>8.7</v>
      </c>
      <c r="I29" s="23">
        <v>8.7</v>
      </c>
      <c r="J29" s="23">
        <v>8.7</v>
      </c>
    </row>
    <row r="30" spans="1:10" ht="60">
      <c r="A30" s="4" t="s">
        <v>34</v>
      </c>
      <c r="B30" s="25">
        <v>26.4</v>
      </c>
      <c r="C30" s="31">
        <v>22</v>
      </c>
      <c r="D30" s="25">
        <v>4.4</v>
      </c>
      <c r="E30" s="26">
        <f t="shared" si="0"/>
        <v>26.4</v>
      </c>
      <c r="F30" s="26">
        <f t="shared" si="1"/>
        <v>0</v>
      </c>
      <c r="G30" s="26"/>
      <c r="H30" s="26">
        <v>27.4</v>
      </c>
      <c r="I30" s="26">
        <f>F30+H30</f>
        <v>27.4</v>
      </c>
      <c r="J30" s="26">
        <v>27.4</v>
      </c>
    </row>
    <row r="31" spans="1:10" ht="15.75" hidden="1">
      <c r="A31" s="4"/>
      <c r="B31" s="25"/>
      <c r="C31" s="25"/>
      <c r="D31" s="25"/>
      <c r="E31" s="26"/>
      <c r="F31" s="26"/>
      <c r="G31" s="26"/>
      <c r="H31" s="26"/>
      <c r="I31" s="26"/>
      <c r="J31" s="26"/>
    </row>
    <row r="32" spans="1:10" ht="30.75" customHeight="1">
      <c r="A32" s="4" t="s">
        <v>35</v>
      </c>
      <c r="B32" s="25">
        <v>14.5</v>
      </c>
      <c r="C32" s="25">
        <v>12.1</v>
      </c>
      <c r="D32" s="25">
        <v>2.4</v>
      </c>
      <c r="E32" s="26">
        <f t="shared" si="0"/>
        <v>14.5</v>
      </c>
      <c r="F32" s="26">
        <f t="shared" si="1"/>
        <v>0</v>
      </c>
      <c r="G32" s="26"/>
      <c r="H32" s="26">
        <v>15.1</v>
      </c>
      <c r="I32" s="26">
        <v>15.1</v>
      </c>
      <c r="J32" s="26">
        <v>15.1</v>
      </c>
    </row>
    <row r="33" spans="1:10" ht="30.75" customHeight="1" hidden="1">
      <c r="A33" s="4"/>
      <c r="B33" s="25"/>
      <c r="C33" s="25"/>
      <c r="D33" s="25"/>
      <c r="E33" s="26"/>
      <c r="F33" s="26"/>
      <c r="G33" s="26"/>
      <c r="H33" s="26"/>
      <c r="I33" s="26"/>
      <c r="J33" s="26"/>
    </row>
    <row r="34" spans="1:10" ht="15.75">
      <c r="A34" s="3" t="s">
        <v>36</v>
      </c>
      <c r="B34" s="31">
        <v>50</v>
      </c>
      <c r="C34" s="23"/>
      <c r="D34" s="25">
        <v>0</v>
      </c>
      <c r="E34" s="26">
        <f t="shared" si="0"/>
        <v>0</v>
      </c>
      <c r="F34" s="26">
        <f t="shared" si="1"/>
        <v>-50</v>
      </c>
      <c r="G34" s="26"/>
      <c r="H34" s="33">
        <v>50</v>
      </c>
      <c r="I34" s="33">
        <v>50</v>
      </c>
      <c r="J34" s="33">
        <v>50</v>
      </c>
    </row>
    <row r="35" spans="1:10" ht="30">
      <c r="A35" s="4" t="s">
        <v>37</v>
      </c>
      <c r="B35" s="26">
        <f>SUM(B36:B39)</f>
        <v>299.6</v>
      </c>
      <c r="C35" s="33">
        <f>SUM(C36:C39)</f>
        <v>261</v>
      </c>
      <c r="D35" s="26">
        <f>SUM(D36:D39)</f>
        <v>30.6</v>
      </c>
      <c r="E35" s="26">
        <f>SUM(E36:E39)</f>
        <v>291.6</v>
      </c>
      <c r="F35" s="26">
        <f t="shared" si="1"/>
        <v>-8</v>
      </c>
      <c r="G35" s="26"/>
      <c r="H35" s="39">
        <f>SUM(H36:H38)</f>
        <v>210</v>
      </c>
      <c r="I35" s="39">
        <f>SUM(I36:I38)</f>
        <v>210</v>
      </c>
      <c r="J35" s="39">
        <f>SUM(J36:J38)</f>
        <v>210</v>
      </c>
    </row>
    <row r="36" spans="1:10" ht="45">
      <c r="A36" s="9" t="s">
        <v>18</v>
      </c>
      <c r="B36" s="23">
        <v>269.6</v>
      </c>
      <c r="C36" s="28">
        <v>242</v>
      </c>
      <c r="D36" s="23">
        <v>27.6</v>
      </c>
      <c r="E36" s="23">
        <f t="shared" si="0"/>
        <v>269.6</v>
      </c>
      <c r="F36" s="23">
        <f t="shared" si="1"/>
        <v>0</v>
      </c>
      <c r="G36" s="23"/>
      <c r="H36" s="40">
        <v>180</v>
      </c>
      <c r="I36" s="40">
        <v>180</v>
      </c>
      <c r="J36" s="40">
        <v>180</v>
      </c>
    </row>
    <row r="37" spans="1:10" ht="15.75" hidden="1">
      <c r="A37" s="9"/>
      <c r="B37" s="23"/>
      <c r="C37" s="23"/>
      <c r="D37" s="23"/>
      <c r="E37" s="23"/>
      <c r="F37" s="23"/>
      <c r="G37" s="23"/>
      <c r="H37" s="40"/>
      <c r="I37" s="40"/>
      <c r="J37" s="40"/>
    </row>
    <row r="38" spans="1:10" ht="15.75">
      <c r="A38" s="6" t="s">
        <v>14</v>
      </c>
      <c r="B38" s="28">
        <v>30</v>
      </c>
      <c r="C38" s="28">
        <v>19</v>
      </c>
      <c r="D38" s="28">
        <v>3</v>
      </c>
      <c r="E38" s="28">
        <f t="shared" si="0"/>
        <v>22</v>
      </c>
      <c r="F38" s="23">
        <f t="shared" si="1"/>
        <v>-8</v>
      </c>
      <c r="G38" s="23"/>
      <c r="H38" s="40">
        <v>30</v>
      </c>
      <c r="I38" s="40">
        <v>30</v>
      </c>
      <c r="J38" s="40">
        <v>30</v>
      </c>
    </row>
    <row r="39" spans="1:10" ht="15.75" hidden="1">
      <c r="A39" s="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30">
      <c r="A40" s="4" t="s">
        <v>38</v>
      </c>
      <c r="B40" s="26">
        <v>13.9</v>
      </c>
      <c r="C40" s="26">
        <v>11.5</v>
      </c>
      <c r="D40" s="26">
        <v>2.4</v>
      </c>
      <c r="E40" s="26">
        <f t="shared" si="0"/>
        <v>13.9</v>
      </c>
      <c r="F40" s="26">
        <f t="shared" si="1"/>
        <v>0</v>
      </c>
      <c r="G40" s="26"/>
      <c r="H40" s="26">
        <v>14.4</v>
      </c>
      <c r="I40" s="26">
        <v>14.4</v>
      </c>
      <c r="J40" s="26">
        <v>14.4</v>
      </c>
    </row>
    <row r="41" spans="1:10" ht="30">
      <c r="A41" s="4" t="s">
        <v>39</v>
      </c>
      <c r="B41" s="33">
        <f>B42+B43</f>
        <v>93</v>
      </c>
      <c r="C41" s="33">
        <f>C42+C43</f>
        <v>67.7</v>
      </c>
      <c r="D41" s="26">
        <f>D42</f>
        <v>25.3</v>
      </c>
      <c r="E41" s="33">
        <f>E42+E43</f>
        <v>93</v>
      </c>
      <c r="F41" s="26">
        <f t="shared" si="1"/>
        <v>0</v>
      </c>
      <c r="G41" s="26"/>
      <c r="H41" s="33">
        <f>H42+H43</f>
        <v>93.9</v>
      </c>
      <c r="I41" s="33">
        <f>I42+I43</f>
        <v>97.5</v>
      </c>
      <c r="J41" s="33">
        <f>J42+J43</f>
        <v>97.5</v>
      </c>
    </row>
    <row r="42" spans="1:10" ht="30">
      <c r="A42" s="5" t="s">
        <v>28</v>
      </c>
      <c r="B42" s="28">
        <v>80</v>
      </c>
      <c r="C42" s="23">
        <v>66.7</v>
      </c>
      <c r="D42" s="23">
        <v>25.3</v>
      </c>
      <c r="E42" s="23">
        <f t="shared" si="0"/>
        <v>92</v>
      </c>
      <c r="F42" s="23">
        <f t="shared" si="1"/>
        <v>12</v>
      </c>
      <c r="G42" s="23"/>
      <c r="H42" s="23">
        <v>83.9</v>
      </c>
      <c r="I42" s="23">
        <v>87.5</v>
      </c>
      <c r="J42" s="23">
        <v>87.5</v>
      </c>
    </row>
    <row r="43" spans="1:10" ht="30">
      <c r="A43" s="9" t="s">
        <v>54</v>
      </c>
      <c r="B43" s="28">
        <v>13</v>
      </c>
      <c r="C43" s="28">
        <v>1</v>
      </c>
      <c r="D43" s="23">
        <v>0</v>
      </c>
      <c r="E43" s="28">
        <f t="shared" si="0"/>
        <v>1</v>
      </c>
      <c r="F43" s="23">
        <f t="shared" si="1"/>
        <v>-12</v>
      </c>
      <c r="G43" s="23"/>
      <c r="H43" s="28">
        <v>10</v>
      </c>
      <c r="I43" s="28">
        <v>10</v>
      </c>
      <c r="J43" s="28">
        <v>10</v>
      </c>
    </row>
    <row r="44" spans="1:10" s="36" customFormat="1" ht="29.25">
      <c r="A44" s="35" t="s">
        <v>55</v>
      </c>
      <c r="B44" s="33">
        <f>B45</f>
        <v>25</v>
      </c>
      <c r="C44" s="33">
        <f>C45</f>
        <v>25</v>
      </c>
      <c r="D44" s="33">
        <f>D45</f>
        <v>0</v>
      </c>
      <c r="E44" s="33">
        <f>E45</f>
        <v>25</v>
      </c>
      <c r="F44" s="33">
        <f>F45</f>
        <v>0</v>
      </c>
      <c r="G44" s="26"/>
      <c r="H44" s="33">
        <v>0</v>
      </c>
      <c r="I44" s="33">
        <v>0</v>
      </c>
      <c r="J44" s="33">
        <v>0</v>
      </c>
    </row>
    <row r="45" spans="1:10" s="36" customFormat="1" ht="57.75" customHeight="1">
      <c r="A45" s="9" t="s">
        <v>56</v>
      </c>
      <c r="B45" s="28">
        <v>25</v>
      </c>
      <c r="C45" s="28">
        <v>25</v>
      </c>
      <c r="D45" s="28">
        <v>0</v>
      </c>
      <c r="E45" s="28">
        <v>25</v>
      </c>
      <c r="F45" s="23">
        <f t="shared" si="1"/>
        <v>0</v>
      </c>
      <c r="G45" s="23"/>
      <c r="H45" s="28">
        <v>0</v>
      </c>
      <c r="I45" s="28">
        <v>0</v>
      </c>
      <c r="J45" s="28">
        <v>0</v>
      </c>
    </row>
    <row r="46" spans="1:10" ht="15.75">
      <c r="A46" s="3" t="s">
        <v>30</v>
      </c>
      <c r="B46" s="25">
        <f>B47</f>
        <v>1164.6</v>
      </c>
      <c r="C46" s="25">
        <f>C47</f>
        <v>831.3</v>
      </c>
      <c r="D46" s="25">
        <f>D47</f>
        <v>333.3</v>
      </c>
      <c r="E46" s="25">
        <f>E47</f>
        <v>1164.6</v>
      </c>
      <c r="F46" s="25">
        <f>F47</f>
        <v>0</v>
      </c>
      <c r="G46" s="26"/>
      <c r="H46" s="26">
        <f>H47</f>
        <v>1216.7</v>
      </c>
      <c r="I46" s="26">
        <f>I47</f>
        <v>1259.4</v>
      </c>
      <c r="J46" s="26">
        <f>G46+I46</f>
        <v>1259.4</v>
      </c>
    </row>
    <row r="47" spans="1:10" ht="30">
      <c r="A47" s="9" t="s">
        <v>31</v>
      </c>
      <c r="B47" s="23">
        <v>1164.6</v>
      </c>
      <c r="C47" s="23">
        <v>831.3</v>
      </c>
      <c r="D47" s="23">
        <v>333.3</v>
      </c>
      <c r="E47" s="28">
        <f t="shared" si="0"/>
        <v>1164.6</v>
      </c>
      <c r="F47" s="23">
        <v>0</v>
      </c>
      <c r="G47" s="23"/>
      <c r="H47" s="23">
        <v>1216.7</v>
      </c>
      <c r="I47" s="23">
        <v>1259.4</v>
      </c>
      <c r="J47" s="23">
        <v>1259.4</v>
      </c>
    </row>
    <row r="48" spans="1:10" ht="15.75">
      <c r="A48" s="3" t="s">
        <v>40</v>
      </c>
      <c r="B48" s="25">
        <f>B49+B50</f>
        <v>240.5</v>
      </c>
      <c r="C48" s="25">
        <f>C49+C50</f>
        <v>173.1</v>
      </c>
      <c r="D48" s="31">
        <f>D49+D50</f>
        <v>44.8</v>
      </c>
      <c r="E48" s="25">
        <f>E49+E50</f>
        <v>217.9</v>
      </c>
      <c r="F48" s="25">
        <f>F49+F50</f>
        <v>-22.599999999999994</v>
      </c>
      <c r="G48" s="26"/>
      <c r="H48" s="33">
        <f>SUM(H49:H50)</f>
        <v>210</v>
      </c>
      <c r="I48" s="33">
        <f>SUM(I49:I50)</f>
        <v>210</v>
      </c>
      <c r="J48" s="33">
        <f>SUM(J49:J50)</f>
        <v>210</v>
      </c>
    </row>
    <row r="49" spans="1:10" ht="15.75">
      <c r="A49" s="6" t="s">
        <v>32</v>
      </c>
      <c r="B49" s="28">
        <v>211</v>
      </c>
      <c r="C49" s="28">
        <v>148.4</v>
      </c>
      <c r="D49" s="28">
        <v>40</v>
      </c>
      <c r="E49" s="28">
        <f t="shared" si="0"/>
        <v>188.4</v>
      </c>
      <c r="F49" s="23">
        <f aca="true" t="shared" si="2" ref="F49:F58">E49-B49</f>
        <v>-22.599999999999994</v>
      </c>
      <c r="G49" s="23"/>
      <c r="H49" s="28">
        <v>192</v>
      </c>
      <c r="I49" s="28">
        <v>192</v>
      </c>
      <c r="J49" s="28">
        <v>192</v>
      </c>
    </row>
    <row r="50" spans="1:10" ht="45">
      <c r="A50" s="9" t="s">
        <v>19</v>
      </c>
      <c r="B50" s="23">
        <v>29.5</v>
      </c>
      <c r="C50" s="23">
        <v>24.7</v>
      </c>
      <c r="D50" s="28">
        <v>4.8</v>
      </c>
      <c r="E50" s="23">
        <f t="shared" si="0"/>
        <v>29.5</v>
      </c>
      <c r="F50" s="23">
        <f t="shared" si="2"/>
        <v>0</v>
      </c>
      <c r="G50" s="23"/>
      <c r="H50" s="28">
        <v>18</v>
      </c>
      <c r="I50" s="28">
        <v>18</v>
      </c>
      <c r="J50" s="28">
        <v>18</v>
      </c>
    </row>
    <row r="51" spans="1:10" ht="30">
      <c r="A51" s="4" t="s">
        <v>41</v>
      </c>
      <c r="B51" s="25">
        <f>SUM(B52:B55)</f>
        <v>644.5</v>
      </c>
      <c r="C51" s="25">
        <f>SUM(C52:C55)</f>
        <v>642.5</v>
      </c>
      <c r="D51" s="25">
        <f>D52+D53+D54+D55</f>
        <v>53.9</v>
      </c>
      <c r="E51" s="26">
        <f t="shared" si="0"/>
        <v>696.4</v>
      </c>
      <c r="F51" s="26">
        <f t="shared" si="2"/>
        <v>51.89999999999998</v>
      </c>
      <c r="G51" s="26"/>
      <c r="H51" s="33">
        <f>SUM(H52:H55)</f>
        <v>106.7</v>
      </c>
      <c r="I51" s="33">
        <f>SUM(I52:I55)</f>
        <v>106</v>
      </c>
      <c r="J51" s="33">
        <f>SUM(J52:J55)</f>
        <v>106</v>
      </c>
    </row>
    <row r="52" spans="1:10" ht="75">
      <c r="A52" s="5" t="s">
        <v>21</v>
      </c>
      <c r="B52" s="28">
        <v>105</v>
      </c>
      <c r="C52" s="28">
        <v>105</v>
      </c>
      <c r="D52" s="28">
        <v>0</v>
      </c>
      <c r="E52" s="28">
        <f t="shared" si="0"/>
        <v>105</v>
      </c>
      <c r="F52" s="23">
        <f t="shared" si="2"/>
        <v>0</v>
      </c>
      <c r="G52" s="23"/>
      <c r="H52" s="28">
        <v>10</v>
      </c>
      <c r="I52" s="28">
        <v>10</v>
      </c>
      <c r="J52" s="28">
        <v>10</v>
      </c>
    </row>
    <row r="53" spans="1:10" ht="30">
      <c r="A53" s="5" t="s">
        <v>22</v>
      </c>
      <c r="B53" s="23">
        <v>87.1</v>
      </c>
      <c r="C53" s="23">
        <v>87.1</v>
      </c>
      <c r="D53" s="23">
        <v>0</v>
      </c>
      <c r="E53" s="23">
        <f t="shared" si="0"/>
        <v>87.1</v>
      </c>
      <c r="F53" s="23">
        <f t="shared" si="2"/>
        <v>0</v>
      </c>
      <c r="G53" s="23"/>
      <c r="H53" s="28">
        <v>10</v>
      </c>
      <c r="I53" s="28">
        <v>10</v>
      </c>
      <c r="J53" s="28">
        <v>10</v>
      </c>
    </row>
    <row r="54" spans="1:10" ht="15.75">
      <c r="A54" s="5" t="s">
        <v>20</v>
      </c>
      <c r="B54" s="23">
        <v>10.2</v>
      </c>
      <c r="C54" s="23">
        <v>10.2</v>
      </c>
      <c r="D54" s="23">
        <v>0</v>
      </c>
      <c r="E54" s="23">
        <f t="shared" si="0"/>
        <v>10.2</v>
      </c>
      <c r="F54" s="23">
        <f t="shared" si="2"/>
        <v>0</v>
      </c>
      <c r="G54" s="23"/>
      <c r="H54" s="28">
        <v>10</v>
      </c>
      <c r="I54" s="28">
        <v>10</v>
      </c>
      <c r="J54" s="28">
        <v>10</v>
      </c>
    </row>
    <row r="55" spans="1:10" ht="57.75" customHeight="1">
      <c r="A55" s="5" t="s">
        <v>23</v>
      </c>
      <c r="B55" s="23">
        <v>442.2</v>
      </c>
      <c r="C55" s="23">
        <v>440.2</v>
      </c>
      <c r="D55" s="23">
        <v>53.9</v>
      </c>
      <c r="E55" s="23">
        <f t="shared" si="0"/>
        <v>494.09999999999997</v>
      </c>
      <c r="F55" s="23">
        <f t="shared" si="2"/>
        <v>51.89999999999998</v>
      </c>
      <c r="G55" s="23"/>
      <c r="H55" s="28">
        <v>76.7</v>
      </c>
      <c r="I55" s="28">
        <v>76</v>
      </c>
      <c r="J55" s="28">
        <v>76</v>
      </c>
    </row>
    <row r="56" spans="1:10" s="7" customFormat="1" ht="47.25" customHeight="1">
      <c r="A56" s="4" t="s">
        <v>42</v>
      </c>
      <c r="B56" s="26">
        <f>B57</f>
        <v>1159.7</v>
      </c>
      <c r="C56" s="26">
        <f>C57</f>
        <v>951.6</v>
      </c>
      <c r="D56" s="26">
        <f>D57</f>
        <v>208.1</v>
      </c>
      <c r="E56" s="26">
        <f>E57</f>
        <v>1159.7</v>
      </c>
      <c r="F56" s="26">
        <f>F57</f>
        <v>0</v>
      </c>
      <c r="G56" s="26"/>
      <c r="H56" s="33">
        <f>H57</f>
        <v>1353</v>
      </c>
      <c r="I56" s="26">
        <f>I57</f>
        <v>588.4</v>
      </c>
      <c r="J56" s="26">
        <f>J57</f>
        <v>588.4</v>
      </c>
    </row>
    <row r="57" spans="1:10" s="7" customFormat="1" ht="15.75">
      <c r="A57" s="4" t="s">
        <v>15</v>
      </c>
      <c r="B57" s="26">
        <v>1159.7</v>
      </c>
      <c r="C57" s="26">
        <v>951.6</v>
      </c>
      <c r="D57" s="26">
        <v>208.1</v>
      </c>
      <c r="E57" s="26">
        <f t="shared" si="0"/>
        <v>1159.7</v>
      </c>
      <c r="F57" s="26">
        <f t="shared" si="2"/>
        <v>0</v>
      </c>
      <c r="G57" s="26"/>
      <c r="H57" s="33">
        <v>1353</v>
      </c>
      <c r="I57" s="26">
        <v>588.4</v>
      </c>
      <c r="J57" s="26">
        <v>588.4</v>
      </c>
    </row>
    <row r="58" spans="1:10" s="7" customFormat="1" ht="15.75">
      <c r="A58" s="5" t="s">
        <v>16</v>
      </c>
      <c r="B58" s="26">
        <v>5</v>
      </c>
      <c r="C58" s="26">
        <v>0</v>
      </c>
      <c r="D58" s="26">
        <v>5</v>
      </c>
      <c r="E58" s="26">
        <f t="shared" si="0"/>
        <v>5</v>
      </c>
      <c r="F58" s="26">
        <f t="shared" si="2"/>
        <v>0</v>
      </c>
      <c r="G58" s="26"/>
      <c r="H58" s="33">
        <v>5</v>
      </c>
      <c r="I58" s="33">
        <v>5</v>
      </c>
      <c r="J58" s="33">
        <v>5</v>
      </c>
    </row>
    <row r="59" spans="1:10" s="8" customFormat="1" ht="17.25">
      <c r="A59" s="15" t="s">
        <v>11</v>
      </c>
      <c r="B59" s="34">
        <f>B25+B26+B30+B32+B34+B35+B40+B41+B46+B48+B51+B56+B58+B31+B33+B44</f>
        <v>5517.400000000001</v>
      </c>
      <c r="C59" s="34">
        <f>C25+C26+C30+C32+C34+C35+C40+C41+C46+C48+C51+C56+C58+C31+C33+C44</f>
        <v>4279.5</v>
      </c>
      <c r="D59" s="34">
        <f>D25+D26+D30+D32+D34+D35+D40+D41+D46+D48+D51+D56+D58+D31+D33+D44</f>
        <v>1209.1999999999998</v>
      </c>
      <c r="E59" s="34">
        <f>E25+E26+E30+E32+E34+E35+E40+E41+E46+E48+E51+E56+E58+E31+E33+E44</f>
        <v>5488.7</v>
      </c>
      <c r="F59" s="24">
        <f>F25+F26+F30+F32+F34+F35+F40+F41+F46+F48+F51+F56+F58+F31</f>
        <v>-28.70000000000013</v>
      </c>
      <c r="G59" s="24"/>
      <c r="H59" s="24">
        <f>H25+H26+H30+H32+H34+H35+H40+H41+H46+H48+H51+H56+H58+H31+H33</f>
        <v>5082.9</v>
      </c>
      <c r="I59" s="29">
        <f>I25+I26+I30+I32+I34+I35+I40+I41+I46+I48+I51+I56+I58+I31+I33</f>
        <v>4363.9</v>
      </c>
      <c r="J59" s="29">
        <f>J25+J26+J30+J32+J34+J35+J40+J41+J46+J48+J51+J56+J58+J31+J33</f>
        <v>4363.9</v>
      </c>
    </row>
  </sheetData>
  <sheetProtection selectLockedCells="1" selectUnlockedCells="1"/>
  <mergeCells count="3">
    <mergeCell ref="A1:F3"/>
    <mergeCell ref="A11:F11"/>
    <mergeCell ref="A15:F15"/>
  </mergeCells>
  <printOptions/>
  <pageMargins left="0.3937007874015748" right="0.2362204724409449" top="0.4330708661417323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2018-11-13T07:28:51Z</cp:lastPrinted>
  <dcterms:created xsi:type="dcterms:W3CDTF">2015-11-03T05:22:45Z</dcterms:created>
  <dcterms:modified xsi:type="dcterms:W3CDTF">2021-11-12T08:36:34Z</dcterms:modified>
  <cp:category/>
  <cp:version/>
  <cp:contentType/>
  <cp:contentStatus/>
</cp:coreProperties>
</file>