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<sst xmlns="http://schemas.openxmlformats.org/spreadsheetml/2006/main" count="94" uniqueCount="70">
  <si>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Наименование доходов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</si>
  <si>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</si>
  <si>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</si>
  <si>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</si>
  <si>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</si>
  <si>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</si>
  <si>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</si>
  <si>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</si>
  <si>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</si>
  <si>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</si>
  <si>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 КОМПЕНСАЦИИ ЗАТРАТ ГОСУДАРСТВА</t>
  </si>
  <si>
    <t xml:space="preserve">Прочие доходы от оказания платных услуг (работ)  получателями средств бюджетов сельских поселений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</si>
  <si>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</si>
  <si>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</si>
  <si>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</si>
  <si>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</si>
  <si>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</si>
  <si>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</si>
  <si>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</si>
  <si>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</si>
  <si>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</si>
  <si>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000 1 00 00000 00 0000 000</t>
  </si>
  <si>
    <t>000 101 00000 00 0000 000</t>
  </si>
  <si>
    <t>182 101 02010 01 0000 110</t>
  </si>
  <si>
    <t>000 106 00000 00 0000 000</t>
  </si>
  <si>
    <t>182 106 01030 10 0000 110</t>
  </si>
  <si>
    <t>000 106 06000 00 0000 110</t>
  </si>
  <si>
    <t>182 106 06033 10 0000 110</t>
  </si>
  <si>
    <t>182 106 06043 10 0000 110</t>
  </si>
  <si>
    <t>000 1 13 00000 00 0000 000</t>
  </si>
  <si>
    <t>330 113 01995 10 0000 130</t>
  </si>
  <si>
    <t>000 2 00 00000 00 0000 000</t>
  </si>
  <si>
    <t>000 2 02 00000 00 0000 000</t>
  </si>
  <si>
    <t>% 
исполнения</t>
  </si>
  <si>
    <t>-</t>
  </si>
  <si>
    <t>Доходы бюджета - ИТОГО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</si>
  <si>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</si>
  <si>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</si>
  <si>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330 202 15001 10 0000 150</t>
  </si>
  <si>
    <t>330 202 15002 10 0000 150</t>
  </si>
  <si>
    <t>000 202 30000 00 0000 150</t>
  </si>
  <si>
    <t>330 202 35118 10 0000 150</t>
  </si>
  <si>
    <t>000 202 40000 00 0000 150</t>
  </si>
  <si>
    <t>330 202 40014 10 0000 150</t>
  </si>
  <si>
    <t>Утверждено на 2021 год</t>
  </si>
  <si>
    <t>Уровень 
изменений по 
сравнению с соответствующим
 периодом 
2020 года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</si>
  <si>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</si>
  <si>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</si>
  <si>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</si>
  <si>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330 1 14 02053 10 0000 410</t>
  </si>
  <si>
    <t>182 101 02030 01 0000 110</t>
  </si>
  <si>
    <t xml:space="preserve">  
ГОСУДАРСТВЕННАЯ ПОШЛИНА
</t>
  </si>
  <si>
    <t xml:space="preserve"> 000 1080000000 0000 000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</si>
  <si>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</si>
  <si>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330 1080402001 0000 110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</si>
  <si>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</si>
  <si>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182 10102020 01 0000 110</t>
  </si>
  <si>
    <t>Прочие субсидии бюджетам сельских поселений</t>
  </si>
  <si>
    <t>330 2 02 29999 10 0000 150</t>
  </si>
  <si>
    <t>330 2 02 20000 00 0000 150</t>
  </si>
  <si>
    <t>Субсидии бюджетам сельских поселений из местных бюджетов</t>
  </si>
  <si>
    <t>330 2 02 29900 10 0000 150</t>
  </si>
  <si>
    <t>Исполнение бюджета Затеихинского сельского поселения по доходам в разрезе видов доходов
 за 9 месяцев 2021 года</t>
  </si>
  <si>
    <t>Исполнено 
за 9 месяцев 2021года</t>
  </si>
  <si>
    <t>Исполнено 
за  9 месяцев
2020 года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</si>
  <si>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</si>
  <si>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</si>
  <si>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000 1 17 00000 00 0000 000</t>
  </si>
  <si>
    <t>330 1 17 05050 10 0000 180</t>
  </si>
  <si>
    <t>Прочие неналоговые доходы бюджетов сельских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</si>
</sst>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left" wrapText="1" indent="2"/>
      <protection/>
    </xf>
    <xf numFmtId="49" fontId="22" fillId="0" borderId="2">
      <alignment horizontal="center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164" fontId="38" fillId="0" borderId="12" xfId="0" applyNumberFormat="1" applyFont="1" applyBorder="1" applyAlignment="1">
      <alignment horizontal="center" vertical="top" wrapText="1"/>
    </xf>
    <xf numFmtId="164" fontId="40" fillId="0" borderId="12" xfId="0" applyNumberFormat="1" applyFont="1" applyBorder="1" applyAlignment="1">
      <alignment horizontal="center" vertical="top" wrapText="1"/>
    </xf>
    <xf numFmtId="4" fontId="38" fillId="0" borderId="13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4" fontId="38" fillId="0" borderId="12" xfId="0" applyNumberFormat="1" applyFont="1" applyBorder="1" applyAlignment="1">
      <alignment horizontal="center" vertical="top"/>
    </xf>
    <xf numFmtId="4" fontId="40" fillId="0" borderId="12" xfId="0" applyNumberFormat="1" applyFont="1" applyBorder="1" applyAlignment="1">
      <alignment horizontal="center" vertical="top"/>
    </xf>
    <xf numFmtId="164" fontId="40" fillId="0" borderId="12" xfId="0" applyNumberFormat="1" applyFont="1" applyBorder="1" applyAlignment="1">
      <alignment horizontal="center" vertical="top"/>
    </xf>
    <xf numFmtId="4" fontId="38" fillId="0" borderId="12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164" fontId="40" fillId="0" borderId="13" xfId="0" applyNumberFormat="1" applyFont="1" applyBorder="1" applyAlignment="1">
      <alignment horizontal="center" vertical="top" wrapText="1"/>
    </xf>
    <xf numFmtId="164" fontId="38" fillId="0" borderId="12" xfId="0" applyNumberFormat="1" applyFont="1" applyBorder="1" applyAlignment="1">
      <alignment horizontal="center" vertical="top"/>
    </xf>
    <xf numFmtId="4" fontId="40" fillId="0" borderId="13" xfId="0" applyNumberFormat="1" applyFont="1" applyBorder="1" applyAlignment="1">
      <alignment horizontal="center" vertical="top" wrapText="1"/>
    </xf>
    <xf numFmtId="4" fontId="40" fillId="0" borderId="12" xfId="0" applyNumberFormat="1" applyFont="1" applyBorder="1" applyAlignment="1">
      <alignment horizontal="center" vertical="top" wrapText="1"/>
    </xf>
    <xf numFmtId="2" fontId="40" fillId="0" borderId="1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38" fillId="0" borderId="13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2" fontId="40" fillId="0" borderId="13" xfId="0" applyNumberFormat="1" applyFont="1" applyBorder="1" applyAlignment="1">
      <alignment horizontal="center" vertical="top" wrapText="1"/>
    </xf>
    <xf numFmtId="2" fontId="38" fillId="0" borderId="12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 wrapText="1"/>
    </xf>
    <xf numFmtId="0" fontId="39" fillId="0" borderId="1" xfId="33" applyNumberFormat="1" applyFont="1" applyAlignment="1" applyProtection="1">
      <alignment wrapText="1"/>
      <protection/>
    </xf>
    <xf numFmtId="49" fontId="39" fillId="0" borderId="2" xfId="34" applyNumberFormat="1" applyFont="1" applyAlignment="1" applyProtection="1">
      <alignment horizontal="center" vertical="top"/>
      <protection/>
    </xf>
    <xf numFmtId="49" fontId="41" fillId="0" borderId="2" xfId="34" applyNumberFormat="1" applyFont="1" applyAlignment="1" applyProtection="1">
      <alignment horizontal="center" vertical="top"/>
      <protection/>
    </xf>
    <xf numFmtId="0" fontId="41" fillId="0" borderId="1" xfId="33" applyNumberFormat="1" applyFont="1" applyAlignment="1" applyProtection="1">
      <alignment horizontal="left" vertical="top" wrapText="1"/>
      <protection/>
    </xf>
    <xf numFmtId="0" fontId="41" fillId="0" borderId="1" xfId="33" applyNumberFormat="1" applyFont="1" applyAlignment="1" applyProtection="1">
      <alignment wrapText="1"/>
      <protection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justify" vertical="top" wrapText="1"/>
    </xf>
    <xf numFmtId="4" fontId="40" fillId="0" borderId="13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/>
    </xf>
    <xf numFmtId="0" fontId="38" fillId="0" borderId="0" xfId="0" applyFont="1" applyAlignment="1">
      <alignment horizontal="center" wrapText="1"/>
    </xf>
    <xf numFmtId="0" fontId="39" fillId="0" borderId="13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164" fontId="40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5.28125" style="0" customWidth="1"/>
    <col min="2" max="2" width="31.8515625" style="0" customWidth="1"/>
    <col min="3" max="3" width="15.7109375" style="0" customWidth="1"/>
    <col min="4" max="4" width="17.57421875" style="0" customWidth="1"/>
    <col min="5" max="5" width="15.7109375" style="0" customWidth="1"/>
    <col min="6" max="6" width="16.57421875" style="0" customWidth="1"/>
    <col min="7" max="7" width="25.57421875" style="0" customWidth="1"/>
  </cols>
  <sheetData>
    <row r="1" spans="1:14" ht="37.5" customHeight="1">
      <c r="A1" s="49" t="s">
        <v>62</v>
      </c>
      <c r="B1" s="49"/>
      <c r="C1" s="49"/>
      <c r="D1" s="49"/>
      <c r="E1" s="49"/>
      <c r="F1" s="49"/>
      <c r="G1" s="49"/>
      <c r="H1" s="16"/>
      <c r="I1" s="16"/>
      <c r="J1" s="16"/>
      <c r="K1" s="16"/>
      <c r="L1" s="16"/>
      <c r="M1" s="16"/>
      <c r="N1" s="16"/>
    </row>
    <row r="3" spans="1:7" ht="15.75" customHeight="1">
      <c r="A3" s="52" t="s">
        <v>0</v>
      </c>
      <c r="B3" s="52" t="s">
        <v>20</v>
      </c>
      <c r="C3" s="52" t="s">
        <v>44</v>
      </c>
      <c r="D3" s="47" t="s">
        <v>63</v>
      </c>
      <c r="E3" s="47" t="s">
        <v>33</v>
      </c>
      <c r="F3" s="47" t="s">
        <v>64</v>
      </c>
      <c r="G3" s="47" t="s">
        <v>45</v>
      </c>
    </row>
    <row r="4" spans="1:7" ht="87.75" customHeight="1">
      <c r="A4" s="52"/>
      <c r="B4" s="52"/>
      <c r="C4" s="52"/>
      <c r="D4" s="48"/>
      <c r="E4" s="53"/>
      <c r="F4" s="48"/>
      <c r="G4" s="48"/>
    </row>
    <row r="5" spans="1:8" ht="31.5">
      <c r="A5" s="2" t="s">
        <v>1</v>
      </c>
      <c r="B5" s="4" t="s">
        <v>21</v>
      </c>
      <c r="C5" s="15">
        <f>C6+C9+C10+C15+C17+C19</f>
        <v>392900</v>
      </c>
      <c r="D5" s="15">
        <f>D6+D10+D15+D17+D19</f>
        <v>215182.34</v>
      </c>
      <c r="E5" s="7">
        <f>D5/C5*100</f>
        <v>54.76771188597608</v>
      </c>
      <c r="F5" s="12">
        <f>F6+F10+F15+F17+F19+F21</f>
        <v>141321.16</v>
      </c>
      <c r="G5" s="18">
        <f aca="true" t="shared" si="0" ref="G5:G11">D5/F5*100</f>
        <v>152.26477054108528</v>
      </c>
      <c r="H5" s="22"/>
    </row>
    <row r="6" spans="1:7" ht="31.5">
      <c r="A6" s="2" t="s">
        <v>2</v>
      </c>
      <c r="B6" s="1" t="s">
        <v>22</v>
      </c>
      <c r="C6" s="9">
        <f>C7+C8</f>
        <v>168500</v>
      </c>
      <c r="D6" s="9">
        <f>D7+D8+D9</f>
        <v>87945.67</v>
      </c>
      <c r="E6" s="7">
        <f>D6/C6*100</f>
        <v>52.193275964391695</v>
      </c>
      <c r="F6" s="15">
        <f>F7+F8+F9</f>
        <v>86270.05</v>
      </c>
      <c r="G6" s="18">
        <f t="shared" si="0"/>
        <v>101.94229631256732</v>
      </c>
    </row>
    <row r="7" spans="1:7" ht="141.75">
      <c r="A7" s="10" t="s">
        <v>3</v>
      </c>
      <c r="B7" s="5" t="s">
        <v>23</v>
      </c>
      <c r="C7" s="19">
        <v>168500</v>
      </c>
      <c r="D7" s="20">
        <v>87902.57</v>
      </c>
      <c r="E7" s="8">
        <f>D7/C7*100</f>
        <v>52.167697329376864</v>
      </c>
      <c r="F7" s="20">
        <v>86257.55</v>
      </c>
      <c r="G7" s="14">
        <f t="shared" si="0"/>
        <v>101.90710262463982</v>
      </c>
    </row>
    <row r="8" spans="1:7" ht="237.75" customHeight="1">
      <c r="A8" s="34" t="s">
        <v>55</v>
      </c>
      <c r="B8" s="5" t="s">
        <v>56</v>
      </c>
      <c r="C8" s="17">
        <v>0</v>
      </c>
      <c r="D8" s="21">
        <v>1.37</v>
      </c>
      <c r="E8" s="5" t="s">
        <v>34</v>
      </c>
      <c r="F8" s="21">
        <v>0</v>
      </c>
      <c r="G8" s="14" t="s">
        <v>34</v>
      </c>
    </row>
    <row r="9" spans="1:7" ht="94.5">
      <c r="A9" s="29" t="s">
        <v>4</v>
      </c>
      <c r="B9" s="5" t="s">
        <v>50</v>
      </c>
      <c r="C9" s="17">
        <v>0</v>
      </c>
      <c r="D9" s="21">
        <v>41.73</v>
      </c>
      <c r="E9" s="5" t="s">
        <v>34</v>
      </c>
      <c r="F9" s="21">
        <v>12.5</v>
      </c>
      <c r="G9" s="14">
        <f t="shared" si="0"/>
        <v>333.84</v>
      </c>
    </row>
    <row r="10" spans="1:7" ht="15.75">
      <c r="A10" s="3" t="s">
        <v>5</v>
      </c>
      <c r="B10" s="4" t="s">
        <v>24</v>
      </c>
      <c r="C10" s="9">
        <f>C11+C12</f>
        <v>175900</v>
      </c>
      <c r="D10" s="9">
        <f>D11+D12</f>
        <v>85281.5</v>
      </c>
      <c r="E10" s="7">
        <f>D10/C10*100</f>
        <v>48.48294485503127</v>
      </c>
      <c r="F10" s="26">
        <f>F12+F11</f>
        <v>47596.11</v>
      </c>
      <c r="G10" s="18">
        <f t="shared" si="0"/>
        <v>179.17745798973908</v>
      </c>
    </row>
    <row r="11" spans="1:7" ht="94.5">
      <c r="A11" s="11" t="s">
        <v>6</v>
      </c>
      <c r="B11" s="6" t="s">
        <v>25</v>
      </c>
      <c r="C11" s="19">
        <v>28600</v>
      </c>
      <c r="D11" s="21">
        <v>12413.84</v>
      </c>
      <c r="E11" s="8">
        <f>D11/C11*100</f>
        <v>43.405034965034965</v>
      </c>
      <c r="F11" s="21">
        <v>-5285.74</v>
      </c>
      <c r="G11" s="14">
        <f t="shared" si="0"/>
        <v>-234.85528989318433</v>
      </c>
    </row>
    <row r="12" spans="1:7" ht="15.75">
      <c r="A12" s="3" t="s">
        <v>7</v>
      </c>
      <c r="B12" s="4" t="s">
        <v>26</v>
      </c>
      <c r="C12" s="9">
        <f>C13+C14</f>
        <v>147300</v>
      </c>
      <c r="D12" s="9">
        <f>D13+D14</f>
        <v>72867.66</v>
      </c>
      <c r="E12" s="7">
        <f>D12/C12*100</f>
        <v>49.46887983706721</v>
      </c>
      <c r="F12" s="26">
        <f>F13+F14</f>
        <v>52881.85</v>
      </c>
      <c r="G12" s="18">
        <f>D12/F12*100</f>
        <v>137.79332606555937</v>
      </c>
    </row>
    <row r="13" spans="1:7" ht="63">
      <c r="A13" s="11" t="s">
        <v>8</v>
      </c>
      <c r="B13" s="5" t="s">
        <v>27</v>
      </c>
      <c r="C13" s="19">
        <v>36000</v>
      </c>
      <c r="D13" s="21">
        <v>62450</v>
      </c>
      <c r="E13" s="7">
        <f>D13/C13*100</f>
        <v>173.47222222222223</v>
      </c>
      <c r="F13" s="21">
        <v>31583</v>
      </c>
      <c r="G13" s="18">
        <f>D13/F13*100</f>
        <v>197.7329576037742</v>
      </c>
    </row>
    <row r="14" spans="1:7" ht="63">
      <c r="A14" s="11" t="s">
        <v>9</v>
      </c>
      <c r="B14" s="5" t="s">
        <v>28</v>
      </c>
      <c r="C14" s="19">
        <v>111300</v>
      </c>
      <c r="D14" s="21">
        <v>10417.66</v>
      </c>
      <c r="E14" s="8">
        <f>D14/C14*100</f>
        <v>9.359982030548068</v>
      </c>
      <c r="F14" s="21">
        <v>21298.85</v>
      </c>
      <c r="G14" s="18">
        <f>D14/F14*100</f>
        <v>48.911842658171686</v>
      </c>
    </row>
    <row r="15" spans="1:7" ht="63">
      <c r="A15" s="30" t="s">
        <v>51</v>
      </c>
      <c r="B15" s="31" t="s">
        <v>52</v>
      </c>
      <c r="C15" s="9">
        <f>C16</f>
        <v>1000</v>
      </c>
      <c r="D15" s="9">
        <f>D16</f>
        <v>0</v>
      </c>
      <c r="E15" s="5" t="s">
        <v>34</v>
      </c>
      <c r="F15" s="26">
        <f>F16</f>
        <v>0</v>
      </c>
      <c r="G15" s="14" t="s">
        <v>34</v>
      </c>
    </row>
    <row r="16" spans="1:7" ht="147" customHeight="1">
      <c r="A16" s="33" t="s">
        <v>53</v>
      </c>
      <c r="B16" s="32" t="s">
        <v>54</v>
      </c>
      <c r="C16" s="19">
        <v>1000</v>
      </c>
      <c r="D16" s="25">
        <v>0</v>
      </c>
      <c r="E16" s="5" t="s">
        <v>34</v>
      </c>
      <c r="F16" s="25">
        <v>0</v>
      </c>
      <c r="G16" s="14" t="s">
        <v>34</v>
      </c>
    </row>
    <row r="17" spans="1:7" ht="63">
      <c r="A17" s="3" t="s">
        <v>10</v>
      </c>
      <c r="B17" s="4" t="s">
        <v>29</v>
      </c>
      <c r="C17" s="9">
        <v>12000</v>
      </c>
      <c r="D17" s="23">
        <f>D18</f>
        <v>6455.17</v>
      </c>
      <c r="E17" s="7">
        <f>D17/C17*100</f>
        <v>53.793083333333335</v>
      </c>
      <c r="F17" s="12">
        <f>F18</f>
        <v>6604.62</v>
      </c>
      <c r="G17" s="18">
        <f>D17/F17*100</f>
        <v>97.73719002758675</v>
      </c>
    </row>
    <row r="18" spans="1:7" ht="63">
      <c r="A18" s="11" t="s">
        <v>11</v>
      </c>
      <c r="B18" s="6" t="s">
        <v>30</v>
      </c>
      <c r="C18" s="19">
        <v>12000</v>
      </c>
      <c r="D18" s="20">
        <v>6455.17</v>
      </c>
      <c r="E18" s="8">
        <f>D18/C18*100</f>
        <v>53.793083333333335</v>
      </c>
      <c r="F18" s="20">
        <v>6604.62</v>
      </c>
      <c r="G18" s="18">
        <f>D18/F18*100</f>
        <v>97.73719002758675</v>
      </c>
    </row>
    <row r="19" spans="1:7" ht="63">
      <c r="A19" s="27" t="s">
        <v>46</v>
      </c>
      <c r="B19" s="4" t="s">
        <v>47</v>
      </c>
      <c r="C19" s="23">
        <v>35500</v>
      </c>
      <c r="D19" s="15">
        <f>D20</f>
        <v>35500</v>
      </c>
      <c r="E19" s="7" t="s">
        <v>34</v>
      </c>
      <c r="F19" s="12">
        <f>F20</f>
        <v>0</v>
      </c>
      <c r="G19" s="14" t="s">
        <v>34</v>
      </c>
    </row>
    <row r="20" spans="1:7" ht="189">
      <c r="A20" s="24" t="s">
        <v>48</v>
      </c>
      <c r="B20" s="28" t="s">
        <v>49</v>
      </c>
      <c r="C20" s="25">
        <v>35500</v>
      </c>
      <c r="D20" s="20">
        <v>35500</v>
      </c>
      <c r="E20" s="8" t="s">
        <v>34</v>
      </c>
      <c r="F20" s="13">
        <v>0</v>
      </c>
      <c r="G20" s="14" t="s">
        <v>34</v>
      </c>
    </row>
    <row r="21" spans="1:7" ht="31.5">
      <c r="A21" s="27" t="s">
        <v>66</v>
      </c>
      <c r="B21" s="56" t="s">
        <v>67</v>
      </c>
      <c r="C21" s="7" t="s">
        <v>34</v>
      </c>
      <c r="D21" s="7" t="s">
        <v>34</v>
      </c>
      <c r="E21" s="7" t="s">
        <v>34</v>
      </c>
      <c r="F21" s="12">
        <v>850.38</v>
      </c>
      <c r="G21" s="7" t="s">
        <v>34</v>
      </c>
    </row>
    <row r="22" spans="1:7" ht="31.5">
      <c r="A22" s="24" t="s">
        <v>69</v>
      </c>
      <c r="B22" s="28" t="s">
        <v>68</v>
      </c>
      <c r="C22" s="7" t="s">
        <v>34</v>
      </c>
      <c r="D22" s="7" t="s">
        <v>34</v>
      </c>
      <c r="E22" s="7" t="s">
        <v>34</v>
      </c>
      <c r="F22" s="13">
        <v>850.38</v>
      </c>
      <c r="G22" s="7" t="s">
        <v>34</v>
      </c>
    </row>
    <row r="23" spans="1:7" ht="31.5">
      <c r="A23" s="3" t="s">
        <v>12</v>
      </c>
      <c r="B23" s="4" t="s">
        <v>31</v>
      </c>
      <c r="C23" s="9">
        <f>C24</f>
        <v>5124487.05</v>
      </c>
      <c r="D23" s="26">
        <f>D24</f>
        <v>3717490.62</v>
      </c>
      <c r="E23" s="8">
        <f>D23/C23*100</f>
        <v>72.54366307745866</v>
      </c>
      <c r="F23" s="12">
        <f>F24</f>
        <v>3890742.34</v>
      </c>
      <c r="G23" s="18">
        <f aca="true" t="shared" si="1" ref="G23:G35">D23/F23*100</f>
        <v>95.5470780416675</v>
      </c>
    </row>
    <row r="24" spans="1:7" ht="78.75">
      <c r="A24" s="3" t="s">
        <v>13</v>
      </c>
      <c r="B24" s="4" t="s">
        <v>32</v>
      </c>
      <c r="C24" s="9">
        <f>C25+C31+C33+C28</f>
        <v>5124487.05</v>
      </c>
      <c r="D24" s="9">
        <f>D25+D31+D33+D28</f>
        <v>3717490.62</v>
      </c>
      <c r="E24" s="8">
        <f>D24/C24*100</f>
        <v>72.54366307745866</v>
      </c>
      <c r="F24" s="12">
        <f>F25+F31+F33+F28</f>
        <v>3890742.34</v>
      </c>
      <c r="G24" s="18">
        <f t="shared" si="1"/>
        <v>95.5470780416675</v>
      </c>
    </row>
    <row r="25" spans="1:7" ht="35.25" customHeight="1">
      <c r="A25" s="3" t="s">
        <v>14</v>
      </c>
      <c r="B25" s="4" t="s">
        <v>37</v>
      </c>
      <c r="C25" s="9">
        <f>C26+C27</f>
        <v>3842130</v>
      </c>
      <c r="D25" s="9">
        <f>D26+D27</f>
        <v>2881599</v>
      </c>
      <c r="E25" s="7">
        <f aca="true" t="shared" si="2" ref="E25:E35">D25/C25*100</f>
        <v>75.00003904084454</v>
      </c>
      <c r="F25" s="12">
        <f>F26+F27</f>
        <v>2899746</v>
      </c>
      <c r="G25" s="18">
        <f t="shared" si="1"/>
        <v>99.3741865666855</v>
      </c>
    </row>
    <row r="26" spans="1:7" ht="47.25">
      <c r="A26" s="11" t="s">
        <v>15</v>
      </c>
      <c r="B26" s="6" t="s">
        <v>38</v>
      </c>
      <c r="C26" s="19">
        <v>3771100</v>
      </c>
      <c r="D26" s="20">
        <v>2828326</v>
      </c>
      <c r="E26" s="8">
        <f t="shared" si="2"/>
        <v>75.00002651746175</v>
      </c>
      <c r="F26" s="20">
        <v>2828322</v>
      </c>
      <c r="G26" s="14">
        <f t="shared" si="1"/>
        <v>100.00014142661267</v>
      </c>
    </row>
    <row r="27" spans="1:7" ht="63">
      <c r="A27" s="24" t="s">
        <v>36</v>
      </c>
      <c r="B27" s="6" t="s">
        <v>39</v>
      </c>
      <c r="C27" s="19">
        <v>71030</v>
      </c>
      <c r="D27" s="20">
        <v>53273</v>
      </c>
      <c r="E27" s="8">
        <f t="shared" si="2"/>
        <v>75.00070392791778</v>
      </c>
      <c r="F27" s="20">
        <v>71424</v>
      </c>
      <c r="G27" s="14">
        <f t="shared" si="1"/>
        <v>74.58697356630825</v>
      </c>
    </row>
    <row r="28" spans="1:7" ht="47.25">
      <c r="A28" s="45" t="s">
        <v>65</v>
      </c>
      <c r="B28" s="39" t="s">
        <v>59</v>
      </c>
      <c r="C28" s="35">
        <f>C30</f>
        <v>24750</v>
      </c>
      <c r="D28" s="36">
        <f>D30</f>
        <v>24750</v>
      </c>
      <c r="E28" s="38">
        <f t="shared" si="2"/>
        <v>100</v>
      </c>
      <c r="F28" s="36">
        <f>F29</f>
        <v>146314.08</v>
      </c>
      <c r="G28" s="37" t="s">
        <v>34</v>
      </c>
    </row>
    <row r="29" spans="1:7" ht="32.25" thickBot="1">
      <c r="A29" s="44" t="s">
        <v>60</v>
      </c>
      <c r="B29" s="46" t="s">
        <v>61</v>
      </c>
      <c r="C29" s="38" t="s">
        <v>34</v>
      </c>
      <c r="D29" s="38" t="s">
        <v>34</v>
      </c>
      <c r="E29" s="38" t="s">
        <v>34</v>
      </c>
      <c r="F29" s="42">
        <v>146314.08</v>
      </c>
      <c r="G29" s="43" t="s">
        <v>34</v>
      </c>
    </row>
    <row r="30" spans="1:7" ht="32.25" thickBot="1">
      <c r="A30" s="40" t="s">
        <v>57</v>
      </c>
      <c r="B30" s="55" t="s">
        <v>58</v>
      </c>
      <c r="C30" s="41">
        <v>24750</v>
      </c>
      <c r="D30" s="42">
        <v>24750</v>
      </c>
      <c r="E30" s="54">
        <f t="shared" si="2"/>
        <v>100</v>
      </c>
      <c r="F30" s="42">
        <v>0</v>
      </c>
      <c r="G30" s="14" t="s">
        <v>34</v>
      </c>
    </row>
    <row r="31" spans="1:7" ht="47.25">
      <c r="A31" s="3" t="s">
        <v>16</v>
      </c>
      <c r="B31" s="4" t="s">
        <v>40</v>
      </c>
      <c r="C31" s="9">
        <f>C32</f>
        <v>93000</v>
      </c>
      <c r="D31" s="9">
        <f>D32</f>
        <v>60698.96</v>
      </c>
      <c r="E31" s="7">
        <f t="shared" si="2"/>
        <v>65.26769892473118</v>
      </c>
      <c r="F31" s="9">
        <f>F32</f>
        <v>56001.59</v>
      </c>
      <c r="G31" s="18">
        <f t="shared" si="1"/>
        <v>108.38792255719882</v>
      </c>
    </row>
    <row r="32" spans="1:7" ht="78.75">
      <c r="A32" s="11" t="s">
        <v>17</v>
      </c>
      <c r="B32" s="6" t="s">
        <v>41</v>
      </c>
      <c r="C32" s="19">
        <v>93000</v>
      </c>
      <c r="D32" s="20">
        <v>60698.96</v>
      </c>
      <c r="E32" s="8">
        <f t="shared" si="2"/>
        <v>65.26769892473118</v>
      </c>
      <c r="F32" s="20">
        <v>56001.59</v>
      </c>
      <c r="G32" s="14">
        <f t="shared" si="1"/>
        <v>108.38792255719882</v>
      </c>
    </row>
    <row r="33" spans="1:7" ht="31.5">
      <c r="A33" s="3" t="s">
        <v>18</v>
      </c>
      <c r="B33" s="4" t="s">
        <v>42</v>
      </c>
      <c r="C33" s="9">
        <f>C34</f>
        <v>1164607.05</v>
      </c>
      <c r="D33" s="9">
        <f>D34</f>
        <v>750442.66</v>
      </c>
      <c r="E33" s="7">
        <f t="shared" si="2"/>
        <v>64.43741346061746</v>
      </c>
      <c r="F33" s="12">
        <f>F34</f>
        <v>788680.67</v>
      </c>
      <c r="G33" s="18">
        <f t="shared" si="1"/>
        <v>95.15164863873233</v>
      </c>
    </row>
    <row r="34" spans="1:7" ht="126">
      <c r="A34" s="11" t="s">
        <v>19</v>
      </c>
      <c r="B34" s="6" t="s">
        <v>43</v>
      </c>
      <c r="C34" s="19">
        <v>1164607.05</v>
      </c>
      <c r="D34" s="20">
        <v>750442.66</v>
      </c>
      <c r="E34" s="8">
        <f t="shared" si="2"/>
        <v>64.43741346061746</v>
      </c>
      <c r="F34" s="20">
        <v>788680.67</v>
      </c>
      <c r="G34" s="14">
        <f t="shared" si="1"/>
        <v>95.15164863873233</v>
      </c>
    </row>
    <row r="35" spans="1:7" ht="15.75">
      <c r="A35" s="50" t="s">
        <v>35</v>
      </c>
      <c r="B35" s="51"/>
      <c r="C35" s="15">
        <f>C5+C23</f>
        <v>5517387.05</v>
      </c>
      <c r="D35" s="15">
        <f>D5+D23</f>
        <v>3932672.96</v>
      </c>
      <c r="E35" s="7">
        <f t="shared" si="2"/>
        <v>71.27781546520286</v>
      </c>
      <c r="F35" s="12">
        <f>F5+F23</f>
        <v>4032063.5</v>
      </c>
      <c r="G35" s="18">
        <f t="shared" si="1"/>
        <v>97.5349956666109</v>
      </c>
    </row>
  </sheetData>
  <sheetProtection/>
  <mergeCells count="9">
    <mergeCell ref="F3:F4"/>
    <mergeCell ref="G3:G4"/>
    <mergeCell ref="A1:G1"/>
    <mergeCell ref="A35:B35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dcterms:created xsi:type="dcterms:W3CDTF">2018-10-22T06:58:56Z</dcterms:created>
  <dcterms:modified xsi:type="dcterms:W3CDTF">2021-10-13T10:56:24Z</dcterms:modified>
  <cp:category/>
  <cp:version/>
  <cp:contentType/>
  <cp:contentStatus/>
</cp:coreProperties>
</file>